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Tristian\OneDrive\Capstone\Capstone Website Stuff\"/>
    </mc:Choice>
  </mc:AlternateContent>
  <xr:revisionPtr revIDLastSave="0" documentId="8_{121F9EB7-A8F6-44B1-A659-2E50CBECB20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GoBack" localSheetId="0">Sheet1!$H$38</definedName>
  </definedNames>
  <calcPr calcId="191029"/>
  <customWorkbookViews>
    <customWorkbookView name="Tristian Vigueria - Personal View" guid="{21C1D05C-D985-433C-A7F6-488AEAACCD4A}" mergeInterval="0" personalView="1" maximized="1" xWindow="-8" yWindow="-8" windowWidth="1382" windowHeight="744" activeSheetId="1"/>
    <customWorkbookView name="Tristian Chase Vigueria - Personal View" guid="{32AB7B29-28A1-4B53-B79B-D048F426A637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I17" i="1" l="1"/>
  <c r="I13" i="1"/>
  <c r="I9" i="1"/>
  <c r="H44" i="1"/>
  <c r="H43" i="1"/>
  <c r="G42" i="1"/>
  <c r="H42" i="1" s="1"/>
  <c r="G40" i="1"/>
  <c r="H40" i="1" s="1"/>
  <c r="G35" i="1"/>
  <c r="H35" i="1" s="1"/>
  <c r="G32" i="1"/>
  <c r="H32" i="1" s="1"/>
  <c r="K32" i="1" s="1"/>
  <c r="G21" i="1"/>
  <c r="H21" i="1" s="1"/>
  <c r="G20" i="1"/>
  <c r="H20" i="1" s="1"/>
  <c r="K20" i="1" s="1"/>
  <c r="G19" i="1"/>
  <c r="H19" i="1" s="1"/>
  <c r="G18" i="1"/>
  <c r="H18" i="1" s="1"/>
  <c r="G17" i="1"/>
  <c r="H17" i="1" s="1"/>
  <c r="G14" i="1"/>
  <c r="H14" i="1" s="1"/>
  <c r="G16" i="1"/>
  <c r="H16" i="1" s="1"/>
  <c r="G15" i="1"/>
  <c r="H15" i="1" s="1"/>
  <c r="K15" i="1" s="1"/>
  <c r="G13" i="1"/>
  <c r="H13" i="1" s="1"/>
  <c r="G12" i="1"/>
  <c r="H12" i="1" s="1"/>
  <c r="K12" i="1" s="1"/>
  <c r="G9" i="1"/>
  <c r="H9" i="1" s="1"/>
  <c r="G7" i="1"/>
  <c r="H7" i="1" s="1"/>
  <c r="G6" i="1"/>
  <c r="H6" i="1" s="1"/>
  <c r="I8" i="1"/>
  <c r="I3" i="1"/>
  <c r="I5" i="1"/>
  <c r="I6" i="1"/>
  <c r="I7" i="1"/>
  <c r="I14" i="1"/>
  <c r="I22" i="1"/>
  <c r="I23" i="1"/>
  <c r="I24" i="1"/>
  <c r="I25" i="1"/>
  <c r="I26" i="1"/>
  <c r="I27" i="1"/>
  <c r="I29" i="1"/>
  <c r="I30" i="1"/>
  <c r="I31" i="1"/>
  <c r="I33" i="1"/>
  <c r="I34" i="1"/>
  <c r="I35" i="1"/>
  <c r="I36" i="1"/>
  <c r="I37" i="1"/>
  <c r="I38" i="1"/>
  <c r="I41" i="1"/>
  <c r="G3" i="1"/>
  <c r="H3" i="1" s="1"/>
  <c r="G5" i="1"/>
  <c r="H5" i="1" s="1"/>
  <c r="G8" i="1"/>
  <c r="H8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9" i="1"/>
  <c r="H29" i="1" s="1"/>
  <c r="G30" i="1"/>
  <c r="H30" i="1" s="1"/>
  <c r="G31" i="1"/>
  <c r="H31" i="1" s="1"/>
  <c r="G33" i="1"/>
  <c r="H33" i="1" s="1"/>
  <c r="G34" i="1"/>
  <c r="H34" i="1" s="1"/>
  <c r="G36" i="1"/>
  <c r="H36" i="1" s="1"/>
  <c r="G37" i="1"/>
  <c r="H37" i="1" s="1"/>
  <c r="G38" i="1"/>
  <c r="H38" i="1" s="1"/>
  <c r="G41" i="1"/>
  <c r="H41" i="1" s="1"/>
  <c r="G2" i="1"/>
  <c r="H2" i="1" s="1"/>
  <c r="I2" i="1"/>
  <c r="K23" i="1" l="1"/>
  <c r="K13" i="1"/>
  <c r="K30" i="1"/>
  <c r="K31" i="1"/>
  <c r="K22" i="1"/>
  <c r="K8" i="1"/>
  <c r="K38" i="1"/>
  <c r="K25" i="1"/>
  <c r="K36" i="1"/>
  <c r="K5" i="1"/>
  <c r="K2" i="1"/>
  <c r="K3" i="1"/>
  <c r="K33" i="1"/>
  <c r="K24" i="1"/>
  <c r="K41" i="1"/>
  <c r="K29" i="1"/>
  <c r="K37" i="1"/>
  <c r="K27" i="1"/>
  <c r="K9" i="1"/>
  <c r="K19" i="1"/>
  <c r="K26" i="1"/>
  <c r="K34" i="1"/>
  <c r="K45" i="1" l="1"/>
</calcChain>
</file>

<file path=xl/sharedStrings.xml><?xml version="1.0" encoding="utf-8"?>
<sst xmlns="http://schemas.openxmlformats.org/spreadsheetml/2006/main" count="259" uniqueCount="92">
  <si>
    <t>ITEM NO.</t>
  </si>
  <si>
    <t>PART NUMBER</t>
  </si>
  <si>
    <t>DESCRIPTION</t>
  </si>
  <si>
    <t>QTY.</t>
  </si>
  <si>
    <t>bucket tread</t>
  </si>
  <si>
    <t>bucket wheel</t>
  </si>
  <si>
    <t>chain path</t>
  </si>
  <si>
    <t>bin</t>
  </si>
  <si>
    <t>pin</t>
  </si>
  <si>
    <t>Groove Ball Bearing</t>
  </si>
  <si>
    <t>Motor bushing</t>
  </si>
  <si>
    <t>Bin frame with motor</t>
  </si>
  <si>
    <t>Bin frame</t>
  </si>
  <si>
    <t>chain pin</t>
  </si>
  <si>
    <t>screw</t>
  </si>
  <si>
    <t>Conveyor belt 1</t>
  </si>
  <si>
    <t>copper tubing</t>
  </si>
  <si>
    <t>Conveyor belt 2</t>
  </si>
  <si>
    <t>Conveyor Frame</t>
  </si>
  <si>
    <t>bumper 1</t>
  </si>
  <si>
    <t>bumper 2</t>
  </si>
  <si>
    <t>inlet ramp</t>
  </si>
  <si>
    <t>backboard</t>
  </si>
  <si>
    <t>Rotating arm</t>
  </si>
  <si>
    <t>slide bracket</t>
  </si>
  <si>
    <t>servo arm</t>
  </si>
  <si>
    <t>servo linkage</t>
  </si>
  <si>
    <t>bin guide</t>
  </si>
  <si>
    <t>paralell legs</t>
  </si>
  <si>
    <t>Belt transition</t>
  </si>
  <si>
    <t>servo arm 1</t>
  </si>
  <si>
    <t>electronics box</t>
  </si>
  <si>
    <t>camera bracket</t>
  </si>
  <si>
    <t>servo linkage 1</t>
  </si>
  <si>
    <t>lift Chain tread</t>
  </si>
  <si>
    <t>Lift Chain Path</t>
  </si>
  <si>
    <t>Dump N'GO Bin</t>
  </si>
  <si>
    <t>Lift step</t>
  </si>
  <si>
    <t xml:space="preserve">screw </t>
  </si>
  <si>
    <t>N/A</t>
  </si>
  <si>
    <t>ABS</t>
  </si>
  <si>
    <t>Cost of Material per lb (USD)</t>
  </si>
  <si>
    <t>Material</t>
  </si>
  <si>
    <t>Steel</t>
  </si>
  <si>
    <t>Aluminum</t>
  </si>
  <si>
    <t>Copper</t>
  </si>
  <si>
    <t>Plywood</t>
  </si>
  <si>
    <t>Raspberry Pi 3</t>
  </si>
  <si>
    <t>1080p Camera</t>
  </si>
  <si>
    <t>Power Suppy</t>
  </si>
  <si>
    <t>B07BCC8PK7</t>
  </si>
  <si>
    <t xml:space="preserve">Manufacturer </t>
  </si>
  <si>
    <t>CanaKit</t>
  </si>
  <si>
    <t xml:space="preserve">URL </t>
  </si>
  <si>
    <t>https://www.amazon.com/CanaKit-Raspberry-Starter-Premium-Black/dp/B07BCC8PK7/ref=bmx_1/130-2560026-1987158?_encoding=UTF8&amp;pd_rd_i=B07BCC8PK7&amp;pd_rd_r=7dc501fd-467d-11e9-b40f-e948c6584ac1&amp;pd_rd_w=YaoCt&amp;pd_rd_wg=ixFhY&amp;pf_rd_p=33750cd9-1585-4897-b3e3-d6ba72a2aa24&amp;pf_rd_r=3KDGMCXGABX2PYVX4M43&amp;psc=1&amp;refRID=3KDGMCXGABX2PYVX4M43</t>
  </si>
  <si>
    <t>https://www.canakit.com/raspberry-pi-camera-v2-8mp.html?cid=usd&amp;src=raspberrypi</t>
  </si>
  <si>
    <t>Conveyor Frame NO motor</t>
  </si>
  <si>
    <t>TOOGOO</t>
  </si>
  <si>
    <t>https://www.amazon.com/TOOGOO-Shielded-Radial-Miniature-Bearing/dp/B00HV3ND76/ref=sr_1_3?keywords=Deep+Groove+Ball+Bearing+5x19x6mm&amp;qid=1554830402&amp;s=gateway&amp;sr=8-3</t>
  </si>
  <si>
    <t>1266DE-BL3625</t>
  </si>
  <si>
    <t>Aobbmok</t>
  </si>
  <si>
    <t>12V 66RPM Brushless Gear Motor DC</t>
  </si>
  <si>
    <t xml:space="preserve">Total of parts(USD) </t>
  </si>
  <si>
    <t>Total (USD)</t>
  </si>
  <si>
    <t>1212DE-BL3625</t>
  </si>
  <si>
    <t>Aobbmok 12V 12RPM BLDC Electric Brushless Geared DC Motor CW/CCW Dia 37mm</t>
  </si>
  <si>
    <t>https://www.amazon.com/Aobbmok-Electric-Geared-Brushless-1000RPM/dp/B07DZHMF9H/ref=pd_rhf_dp_p_img_4?_encoding=UTF8&amp;refRID=0AN0X994KFXTVGEKT6BM&amp;th=1</t>
  </si>
  <si>
    <t>B07L5D7Y3X</t>
  </si>
  <si>
    <t>ACROBOTIC</t>
  </si>
  <si>
    <t>2-Pack SG90 Micro Servo for Arduino Raspberry Pi ESP8266 Motor 3V~6VDC</t>
  </si>
  <si>
    <t>https://www.amazon.com/ACROBOTIC-Arduino-Raspberry-ESP8266-3V-6VDC/dp/B07L5D7Y3X/ref=sr_1_4?crid=2VE3WAEFDG59A&amp;keywords=servo+motor+raspberry+pi+3&amp;qid=1556820057&amp;s=gateway&amp;sprefix=servo+motor+rasp%2Ctools%2C178&amp;sr=8-4</t>
  </si>
  <si>
    <t>Tybeck</t>
  </si>
  <si>
    <t>bin frame end brackets</t>
  </si>
  <si>
    <t>Team 10</t>
  </si>
  <si>
    <t>Weight(lbs)</t>
  </si>
  <si>
    <t>Adjusted Weight (lbs)</t>
  </si>
  <si>
    <t>Adjusted total Weight(lbs)</t>
  </si>
  <si>
    <t>LS10B002</t>
  </si>
  <si>
    <t>Legend</t>
  </si>
  <si>
    <t>Purchased Items</t>
  </si>
  <si>
    <t>Purchased but not yet delivered</t>
  </si>
  <si>
    <t>Free items already in possession</t>
  </si>
  <si>
    <t>Lowes</t>
  </si>
  <si>
    <t>https://www.lowes.com/pd/3-8-CAT-PS1-09-Douglas-Fir-Plywood-Sheathing-Application-as-4-x-8/1000154515</t>
  </si>
  <si>
    <t xml:space="preserve">3D printed </t>
  </si>
  <si>
    <t>Non-existent feature</t>
  </si>
  <si>
    <t>Purchased and modified</t>
  </si>
  <si>
    <t>https://www.lowes.com/pd/Blue-Hawk-5-16-in-x-1-1-4-in-Plain-Coarse-Thread-Exterior-Carriage-Bolt-20-Count/50254731</t>
  </si>
  <si>
    <t>Dupont</t>
  </si>
  <si>
    <t>DuPont</t>
  </si>
  <si>
    <t>Purchased from a non-retail source</t>
  </si>
  <si>
    <t>Plan to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</si>
</sst>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rgb="FF006100"/>
      <name val="Calibri"/>
      <family val="2"/>
      <scheme val="minor"/>
    </font>
    <font>
      <b/>
      <sz val="12"/>
      <color theme="1"/>
      <name val="Century Gothic"/>
      <family val="2"/>
    </font>
    <font>
      <sz val="10"/>
      <color rgb="FF333333"/>
      <name val="Arial"/>
      <family val="2"/>
    </font>
    <font>
      <sz val="10"/>
      <name val="Arial"/>
      <family val="2"/>
    </font>
    <font>
      <sz val="10"/>
      <color rgb="FF333333"/>
      <name val="Verdana"/>
      <family val="2"/>
    </font>
    <font>
      <sz val="9"/>
      <color rgb="FF5D5D5D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4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4" borderId="1" xfId="0" applyFont="1" applyFill="1" applyBorder="1" applyAlignment="1">
      <alignment vertical="top" wrapText="1" indent="1"/>
    </xf>
    <xf numFmtId="0" fontId="0" fillId="4" borderId="1" xfId="0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0" fillId="6" borderId="1" xfId="0" applyFill="1" applyBorder="1"/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/>
    <xf numFmtId="0" fontId="5" fillId="6" borderId="1" xfId="0" applyFont="1" applyFill="1" applyBorder="1"/>
    <xf numFmtId="0" fontId="1" fillId="7" borderId="0" xfId="0" applyFont="1" applyFill="1" applyAlignment="1">
      <alignment horizontal="center" vertical="center" wrapText="1"/>
    </xf>
    <xf numFmtId="0" fontId="0" fillId="8" borderId="0" xfId="0" applyFill="1"/>
    <xf numFmtId="0" fontId="0" fillId="8" borderId="1" xfId="0" applyFill="1" applyBorder="1"/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2" fontId="2" fillId="2" borderId="2" xfId="0" applyNumberFormat="1" applyFont="1" applyFill="1" applyBorder="1"/>
    <xf numFmtId="0" fontId="0" fillId="9" borderId="0" xfId="0" applyFill="1"/>
    <xf numFmtId="0" fontId="0" fillId="10" borderId="0" xfId="0" applyFill="1"/>
    <xf numFmtId="0" fontId="0" fillId="10" borderId="1" xfId="0" applyFill="1" applyBorder="1"/>
    <xf numFmtId="0" fontId="1" fillId="1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7" fillId="10" borderId="0" xfId="0" applyFont="1" applyFill="1"/>
    <xf numFmtId="0" fontId="0" fillId="9" borderId="1" xfId="0" applyFill="1" applyBorder="1"/>
    <xf numFmtId="0" fontId="1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B621FC-8B91-44B7-8065-4A512FCC0552}" diskRevisions="1" revisionId="628" version="2">
  <header guid="{777EF943-62ED-41F1-A9F8-11DC031C25F1}" dateTime="2019-04-28T14:49:18" maxSheetId="2" userName="Tristian Chase Vigueria" r:id="rId1">
    <sheetIdMap count="1">
      <sheetId val="1"/>
    </sheetIdMap>
  </header>
  <header guid="{F1EA9375-0865-49A8-AF0E-F9D889FBD87E}" dateTime="2019-04-28T14:50:00" maxSheetId="2" userName="Tristian Chase Vigueria" r:id="rId2" minRId="1">
    <sheetIdMap count="1">
      <sheetId val="1"/>
    </sheetIdMap>
  </header>
  <header guid="{53AAE893-5786-47B1-AB66-ECEF1949837E}" dateTime="2019-04-28T16:39:22" maxSheetId="2" userName="Tristian Chase Vigueria" r:id="rId3" minRId="2" maxRId="215">
    <sheetIdMap count="1">
      <sheetId val="1"/>
    </sheetIdMap>
  </header>
  <header guid="{4469F180-00C1-4580-8EF1-9203D87E6C99}" dateTime="2019-04-28T16:43:01" maxSheetId="2" userName="Tristian Chase Vigueria" r:id="rId4" minRId="216" maxRId="217">
    <sheetIdMap count="1">
      <sheetId val="1"/>
    </sheetIdMap>
  </header>
  <header guid="{F838B27E-F864-47D4-92C1-56D81A8BBA82}" dateTime="2019-04-28T16:50:14" maxSheetId="2" userName="Tristian Chase Vigueria" r:id="rId5" minRId="218" maxRId="262">
    <sheetIdMap count="1">
      <sheetId val="1"/>
    </sheetIdMap>
  </header>
  <header guid="{1B92EA0D-F7B7-4B71-9FDE-4CDF7294A17F}" dateTime="2019-04-28T16:53:51" maxSheetId="2" userName="Tristian Chase Vigueria" r:id="rId6" minRId="263" maxRId="265">
    <sheetIdMap count="1">
      <sheetId val="1"/>
    </sheetIdMap>
  </header>
  <header guid="{55BF6983-96C8-4280-B60F-F524278E6AC2}" dateTime="2019-04-28T17:04:59" maxSheetId="2" userName="Tristian Chase Vigueria" r:id="rId7" minRId="266" maxRId="319">
    <sheetIdMap count="1">
      <sheetId val="1"/>
    </sheetIdMap>
  </header>
  <header guid="{4F5679EF-1E7B-4189-BABE-5273928D4910}" dateTime="2019-04-28T17:08:58" maxSheetId="2" userName="Tristian Chase Vigueria" r:id="rId8" minRId="320" maxRId="333">
    <sheetIdMap count="1">
      <sheetId val="1"/>
    </sheetIdMap>
  </header>
  <header guid="{EFE438E4-A061-45BA-97EA-264498BEE1D3}" dateTime="2019-04-28T19:05:37" maxSheetId="2" userName="Tristian Chase Vigueria" r:id="rId9" minRId="334" maxRId="343">
    <sheetIdMap count="1">
      <sheetId val="1"/>
    </sheetIdMap>
  </header>
  <header guid="{5A3D0D41-3AD9-4019-8213-48A453212E67}" dateTime="2019-05-02T10:23:38" maxSheetId="2" userName="Tristian Chase Vigueria" r:id="rId10" minRId="344" maxRId="346">
    <sheetIdMap count="1">
      <sheetId val="1"/>
    </sheetIdMap>
  </header>
  <header guid="{D1B366D7-7EEE-47E4-B7D6-C85AF64776B6}" dateTime="2019-05-02T10:24:12" maxSheetId="2" userName="Tristian Chase Vigueria" r:id="rId11" minRId="347" maxRId="349">
    <sheetIdMap count="1">
      <sheetId val="1"/>
    </sheetIdMap>
  </header>
  <header guid="{EC073135-CF2D-4E73-91E2-B74C5E590B6A}" dateTime="2019-05-02T10:44:20" maxSheetId="2" userName="Tristian Chase Vigueria" r:id="rId12" minRId="350" maxRId="452">
    <sheetIdMap count="1">
      <sheetId val="1"/>
    </sheetIdMap>
  </header>
  <header guid="{E98D1A28-1D84-4D40-A8BA-DC6D8F51E323}" dateTime="2019-05-02T10:47:17" maxSheetId="2" userName="Tristian Chase Vigueria" r:id="rId13" minRId="453">
    <sheetIdMap count="1">
      <sheetId val="1"/>
    </sheetIdMap>
  </header>
  <header guid="{063927BC-F6A7-4814-BC9B-3130E7EEF338}" dateTime="2019-05-02T10:51:33" maxSheetId="2" userName="Tristian Chase Vigueria" r:id="rId14" minRId="454" maxRId="500">
    <sheetIdMap count="1">
      <sheetId val="1"/>
    </sheetIdMap>
  </header>
  <header guid="{365C3FAF-1E72-4BE4-853C-85C71229BD36}" dateTime="2019-05-02T10:59:23" maxSheetId="2" userName="Tristian Chase Vigueria" r:id="rId15" minRId="501" maxRId="522">
    <sheetIdMap count="1">
      <sheetId val="1"/>
    </sheetIdMap>
  </header>
  <header guid="{E4565A5F-038C-4A9E-A735-8E1593AA34BD}" dateTime="2019-05-02T11:07:27" maxSheetId="2" userName="Tristian Chase Vigueria" r:id="rId16" minRId="523" maxRId="538">
    <sheetIdMap count="1">
      <sheetId val="1"/>
    </sheetIdMap>
  </header>
  <header guid="{690FD52D-4F34-401A-9BD3-556BEE20C743}" dateTime="2019-05-02T12:07:05" maxSheetId="2" userName="Tristian Chase Vigueria" r:id="rId17" minRId="539" maxRId="547">
    <sheetIdMap count="1">
      <sheetId val="1"/>
    </sheetIdMap>
  </header>
  <header guid="{CC93B5AB-474F-49D8-8156-8D95570DD1B0}" dateTime="2019-05-02T12:34:51" maxSheetId="2" userName="Tristian Chase Vigueria" r:id="rId18" minRId="548" maxRId="557">
    <sheetIdMap count="1">
      <sheetId val="1"/>
    </sheetIdMap>
  </header>
  <header guid="{50D21A4F-BBD4-4388-BFDB-4BF943C0EE5D}" dateTime="2019-05-02T12:35:40" maxSheetId="2" userName="Tristian Chase Vigueria" r:id="rId19" minRId="558" maxRId="559">
    <sheetIdMap count="1">
      <sheetId val="1"/>
    </sheetIdMap>
  </header>
  <header guid="{3F64B9BE-9703-4099-AADA-953E209607E1}" dateTime="2019-05-02T12:36:11" maxSheetId="2" userName="Tristian Chase Vigueria" r:id="rId20">
    <sheetIdMap count="1">
      <sheetId val="1"/>
    </sheetIdMap>
  </header>
  <header guid="{695384E2-FB72-4792-83C4-88AFBF6C90BF}" dateTime="2019-05-02T12:41:39" maxSheetId="2" userName="Tristian Chase Vigueria" r:id="rId21" minRId="560" maxRId="587">
    <sheetIdMap count="1">
      <sheetId val="1"/>
    </sheetIdMap>
  </header>
  <header guid="{02307441-574C-4EE2-9D36-76B7A7DCFFE3}" dateTime="2019-05-02T12:58:17" maxSheetId="2" userName="Tristian Chase Vigueria" r:id="rId22">
    <sheetIdMap count="1">
      <sheetId val="1"/>
    </sheetIdMap>
  </header>
  <header guid="{41C47628-8453-4E9A-863A-8FB1108111CF}" dateTime="2019-05-02T12:59:02" maxSheetId="2" userName="Tristian Chase Vigueria" r:id="rId23" minRId="588" maxRId="590">
    <sheetIdMap count="1">
      <sheetId val="1"/>
    </sheetIdMap>
  </header>
  <header guid="{82BBE1D5-37B2-4CC7-9F30-BC2633D8DA5C}" dateTime="2019-05-02T13:11:22" maxSheetId="2" userName="Tristian Chase Vigueria" r:id="rId24" minRId="591">
    <sheetIdMap count="1">
      <sheetId val="1"/>
    </sheetIdMap>
  </header>
  <header guid="{64BEDCA4-8230-4BF0-8C35-442FA7CB4391}" dateTime="2019-05-02T13:52:08" maxSheetId="2" userName="Tristian Chase Vigueria" r:id="rId25" minRId="592" maxRId="598">
    <sheetIdMap count="1">
      <sheetId val="1"/>
    </sheetIdMap>
  </header>
  <header guid="{923F1102-CBD4-4A75-8A6E-16A2F05AE901}" dateTime="2019-05-02T13:58:18" maxSheetId="2" userName="Tristian Chase Vigueria" r:id="rId26" minRId="599" maxRId="602">
    <sheetIdMap count="1">
      <sheetId val="1"/>
    </sheetIdMap>
  </header>
  <header guid="{B02592D0-E340-453B-BEE9-42937A36692E}" dateTime="2019-05-02T13:58:37" maxSheetId="2" userName="Tristian Chase Vigueria" r:id="rId27" minRId="603">
    <sheetIdMap count="1">
      <sheetId val="1"/>
    </sheetIdMap>
  </header>
  <header guid="{7F72ECE5-2C70-41D1-BF20-B57A4B5123FC}" dateTime="2019-05-02T14:00:59" maxSheetId="2" userName="Tristian Chase Vigueria" r:id="rId28" minRId="604" maxRId="605">
    <sheetIdMap count="1">
      <sheetId val="1"/>
    </sheetIdMap>
  </header>
  <header guid="{4AA7CB88-E5C0-4BC0-A169-E91EA9482211}" dateTime="2019-05-02T14:02:38" maxSheetId="2" userName="Tristian Chase Vigueria" r:id="rId29" minRId="606" maxRId="607">
    <sheetIdMap count="1">
      <sheetId val="1"/>
    </sheetIdMap>
  </header>
  <header guid="{81B725EC-4F2C-4C03-957F-23D33123FBBF}" dateTime="2019-05-02T14:03:35" maxSheetId="2" userName="Tristian Chase Vigueria" r:id="rId30">
    <sheetIdMap count="1">
      <sheetId val="1"/>
    </sheetIdMap>
  </header>
  <header guid="{F8C34BE8-BB35-4F56-B4DA-92C93047C834}" dateTime="2019-05-02T14:03:57" maxSheetId="2" userName="Tristian Chase Vigueria" r:id="rId31">
    <sheetIdMap count="1">
      <sheetId val="1"/>
    </sheetIdMap>
  </header>
  <header guid="{A1FC3922-0620-4CED-9109-A81254E4918C}" dateTime="2019-05-02T14:08:30" maxSheetId="2" userName="Tristian Chase Vigueria" r:id="rId32" minRId="608" maxRId="615">
    <sheetIdMap count="1">
      <sheetId val="1"/>
    </sheetIdMap>
  </header>
  <header guid="{D4A95CFC-6F33-48A4-9AD0-BA7BA22902A5}" dateTime="2019-05-02T14:08:41" maxSheetId="2" userName="Tristian Chase Vigueria" r:id="rId33" minRId="616" maxRId="617">
    <sheetIdMap count="1">
      <sheetId val="1"/>
    </sheetIdMap>
  </header>
  <header guid="{1A9B641B-1C60-48EA-80C6-8567E0ABD08C}" dateTime="2019-05-02T14:13:46" maxSheetId="2" userName="Tristian Chase Vigueria" r:id="rId34" minRId="618" maxRId="626">
    <sheetIdMap count="1">
      <sheetId val="1"/>
    </sheetIdMap>
  </header>
  <header guid="{CA5C2EE2-C827-4A1E-92EB-2F47B05B04C8}" dateTime="2019-05-02T14:15:47" maxSheetId="2" userName="Tristian Chase Vigueria" r:id="rId35" minRId="627">
    <sheetIdMap count="1">
      <sheetId val="1"/>
    </sheetIdMap>
  </header>
  <header guid="{1B7EA5D3-EF74-4BAC-BD45-2B552B1E708F}" dateTime="2019-05-02T14:36:17" maxSheetId="2" userName="Tristian Chase Vigueria" r:id="rId36" minRId="628">
    <sheetIdMap count="1">
      <sheetId val="1"/>
    </sheetIdMap>
  </header>
  <header guid="{0CB621FC-8B91-44B7-8065-4A512FCC0552}" dateTime="2019-05-03T18:30:00" maxSheetId="2" userName="Tristian Vigueria" r:id="rId3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>
    <nc r="J44">
      <f>SUM(J2:J43)</f>
    </nc>
  </rcc>
  <rcc rId="345" sId="1">
    <oc r="K2">
      <f>SUM(J2:J41)</f>
    </oc>
    <nc r="K2">
      <f>SUM(J2:J43)</f>
    </nc>
  </rcc>
  <rfmt sheetId="1" sqref="J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</rfmt>
  <rcc rId="346" sId="1" odxf="1" dxf="1">
    <nc r="I44" t="inlineStr">
      <is>
        <t>Total</t>
      </is>
    </nc>
    <ndxf>
      <font>
        <b/>
        <sz val="11"/>
        <color theme="1"/>
        <name val="Calibri"/>
        <scheme val="minor"/>
      </font>
    </ndxf>
  </rcc>
  <rcv guid="{32AB7B29-28A1-4B53-B79B-D048F426A637}" action="delete"/>
  <rcv guid="{32AB7B29-28A1-4B53-B79B-D048F426A637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44" start="0" length="0">
    <dxf>
      <font>
        <b val="0"/>
        <sz val="12"/>
        <name val="Century Gothic Navajo"/>
        <scheme val="none"/>
      </font>
      <alignment horizontal="center" vertical="center" readingOrder="0"/>
    </dxf>
  </rfmt>
  <rcc rId="347" sId="1">
    <oc r="I44" t="inlineStr">
      <is>
        <t>Total</t>
      </is>
    </oc>
    <nc r="I44" t="inlineStr">
      <is>
        <r>
          <rPr>
            <b/>
            <sz val="12"/>
            <color theme="1"/>
            <rFont val="Century Gothic"/>
            <family val="2"/>
          </rPr>
          <t xml:space="preserve">Total </t>
        </r>
        <r>
          <rPr>
            <sz val="12"/>
            <color theme="1"/>
            <rFont val="Century Gothic Navajo"/>
            <family val="2"/>
          </rPr>
          <t xml:space="preserve"> </t>
        </r>
      </is>
    </nc>
  </rcc>
  <rfmt sheetId="1" sqref="J44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48" sId="1">
    <oc r="K1" t="inlineStr">
      <is>
        <r>
          <rPr>
            <sz val="12"/>
            <color theme="1"/>
            <rFont val="Century Gothic"/>
            <family val="2"/>
          </rPr>
          <t xml:space="preserve">Total </t>
        </r>
        <r>
          <rPr>
            <sz val="12"/>
            <color theme="1"/>
            <rFont val="Century Gothic Navajo"/>
            <family val="2"/>
          </rPr>
          <t xml:space="preserve"> </t>
        </r>
      </is>
    </oc>
    <nc r="K1"/>
  </rcc>
  <rcc rId="349" sId="1">
    <oc r="K2">
      <f>SUM(J2:J43)</f>
    </oc>
    <nc r="K2"/>
  </rcc>
  <rfmt sheetId="1" sqref="K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350" sheetId="1" source="B2:B43" destination="C2:C43" sourceSheetId="1">
    <rfmt sheetId="1" sqref="C2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4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5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6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7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8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9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0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1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2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3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4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5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6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7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8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19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0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1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2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3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4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5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6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7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8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29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0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1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2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3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4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5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6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7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8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39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40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41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42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  <rfmt sheetId="1" sqref="C43" start="0" length="0">
      <dxf>
        <font>
          <sz val="12"/>
          <color theme="1"/>
          <name val="Century Gothic"/>
          <scheme val="none"/>
        </font>
        <alignment horizontal="center" vertical="center" wrapText="1" readingOrder="0"/>
      </dxf>
    </rfmt>
  </rm>
  <rcc rId="351" sId="1">
    <nc r="B2" t="inlineStr">
      <is>
        <t>N/A</t>
      </is>
    </nc>
  </rcc>
  <rcc rId="352" sId="1" xfDxf="1" dxf="1">
    <nc r="B3" t="inlineStr">
      <is>
        <t>N/A</t>
      </is>
    </nc>
  </rcc>
  <rcc rId="353" sId="1" xfDxf="1" dxf="1">
    <nc r="B4" t="inlineStr">
      <is>
        <t>N/A</t>
      </is>
    </nc>
  </rcc>
  <rcc rId="354" sId="1" xfDxf="1" dxf="1">
    <nc r="B5" t="inlineStr">
      <is>
        <t>N/A</t>
      </is>
    </nc>
  </rcc>
  <rcc rId="355" sId="1" xfDxf="1" dxf="1">
    <nc r="B8" t="inlineStr">
      <is>
        <t>N/A</t>
      </is>
    </nc>
  </rcc>
  <rcc rId="356" sId="1" xfDxf="1" dxf="1">
    <nc r="B9" t="inlineStr">
      <is>
        <t>N/A</t>
      </is>
    </nc>
  </rcc>
  <rcc rId="357" sId="1" xfDxf="1" dxf="1">
    <nc r="B11" t="inlineStr">
      <is>
        <t>N/A</t>
      </is>
    </nc>
  </rcc>
  <rcc rId="358" sId="1" xfDxf="1" dxf="1">
    <nc r="B12" t="inlineStr">
      <is>
        <t>N/A</t>
      </is>
    </nc>
  </rcc>
  <rcc rId="359" sId="1" xfDxf="1" dxf="1">
    <nc r="B15" t="inlineStr">
      <is>
        <t>N/A</t>
      </is>
    </nc>
  </rcc>
  <rcc rId="360" sId="1" xfDxf="1" dxf="1">
    <nc r="B18" t="inlineStr">
      <is>
        <t>N/A</t>
      </is>
    </nc>
  </rcc>
  <rcc rId="361" sId="1" xfDxf="1" dxf="1">
    <nc r="B19" t="inlineStr">
      <is>
        <t>N/A</t>
      </is>
    </nc>
  </rcc>
  <rcc rId="362" sId="1" xfDxf="1" dxf="1">
    <nc r="B21" t="inlineStr">
      <is>
        <t>N/A</t>
      </is>
    </nc>
  </rcc>
  <rcc rId="363" sId="1" xfDxf="1" dxf="1">
    <nc r="B22" t="inlineStr">
      <is>
        <t>N/A</t>
      </is>
    </nc>
  </rcc>
  <rcc rId="364" sId="1" xfDxf="1" dxf="1">
    <nc r="B23" t="inlineStr">
      <is>
        <t>N/A</t>
      </is>
    </nc>
  </rcc>
  <rcc rId="365" sId="1" xfDxf="1" dxf="1">
    <nc r="B24" t="inlineStr">
      <is>
        <t>N/A</t>
      </is>
    </nc>
  </rcc>
  <rcc rId="366" sId="1" xfDxf="1" dxf="1">
    <nc r="B25" t="inlineStr">
      <is>
        <t>N/A</t>
      </is>
    </nc>
  </rcc>
  <rcc rId="367" sId="1" xfDxf="1" dxf="1">
    <nc r="B26" t="inlineStr">
      <is>
        <t>N/A</t>
      </is>
    </nc>
  </rcc>
  <rcc rId="368" sId="1" xfDxf="1" dxf="1">
    <nc r="B28" t="inlineStr">
      <is>
        <t>N/A</t>
      </is>
    </nc>
  </rcc>
  <rcc rId="369" sId="1" xfDxf="1" dxf="1">
    <nc r="B29" t="inlineStr">
      <is>
        <t>N/A</t>
      </is>
    </nc>
  </rcc>
  <rcc rId="370" sId="1" xfDxf="1" dxf="1">
    <nc r="B30" t="inlineStr">
      <is>
        <t>N/A</t>
      </is>
    </nc>
  </rcc>
  <rcc rId="371" sId="1" xfDxf="1" dxf="1">
    <nc r="B31" t="inlineStr">
      <is>
        <t>N/A</t>
      </is>
    </nc>
  </rcc>
  <rcc rId="372" sId="1" xfDxf="1" dxf="1">
    <nc r="B32" t="inlineStr">
      <is>
        <t>N/A</t>
      </is>
    </nc>
  </rcc>
  <rcc rId="373" sId="1" xfDxf="1" dxf="1">
    <nc r="B33" t="inlineStr">
      <is>
        <t>N/A</t>
      </is>
    </nc>
  </rcc>
  <rcc rId="374" sId="1" xfDxf="1" dxf="1">
    <nc r="B34" t="inlineStr">
      <is>
        <t>N/A</t>
      </is>
    </nc>
  </rcc>
  <rcc rId="375" sId="1" xfDxf="1" dxf="1">
    <nc r="B35" t="inlineStr">
      <is>
        <t>N/A</t>
      </is>
    </nc>
  </rcc>
  <rcc rId="376" sId="1" xfDxf="1" dxf="1">
    <nc r="B36" t="inlineStr">
      <is>
        <t>N/A</t>
      </is>
    </nc>
  </rcc>
  <rcc rId="377" sId="1" xfDxf="1" dxf="1">
    <nc r="B37" t="inlineStr">
      <is>
        <t>N/A</t>
      </is>
    </nc>
  </rcc>
  <rcc rId="378" sId="1" xfDxf="1" dxf="1">
    <nc r="B38" t="inlineStr">
      <is>
        <t>N/A</t>
      </is>
    </nc>
  </rcc>
  <rcc rId="379" sId="1" xfDxf="1" dxf="1">
    <nc r="B39" t="inlineStr">
      <is>
        <t>N/A</t>
      </is>
    </nc>
  </rcc>
  <rcc rId="380" sId="1" xfDxf="1" dxf="1">
    <nc r="B40" t="inlineStr">
      <is>
        <t>N/A</t>
      </is>
    </nc>
  </rcc>
  <rcc rId="381" sId="1" xfDxf="1" dxf="1">
    <nc r="B41" t="inlineStr">
      <is>
        <t>B07BCC8PK7</t>
      </is>
    </nc>
    <ndxf>
      <font>
        <sz val="10"/>
        <color rgb="FF333333"/>
        <name val="Arial"/>
        <scheme val="none"/>
      </font>
    </ndxf>
  </rcc>
  <rm rId="382" sheetId="1" source="C1:J44" destination="D1:K44" sourceSheetId="1">
    <rfmt sheetId="1" sqref="K1" start="0" length="0">
      <dxf>
        <font>
          <sz val="12"/>
          <color theme="1"/>
          <name val="Century Gothic Navajo"/>
          <scheme val="none"/>
        </font>
        <alignment horizontal="center" vertical="center" readingOrder="0"/>
      </dxf>
    </rfmt>
    <rfmt sheetId="1" sqref="K2" start="0" length="0">
      <dxf/>
    </rfmt>
  </rm>
  <rfmt sheetId="1" sqref="C1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cc rId="383" sId="1">
    <nc r="C1" t="inlineStr">
      <is>
        <t xml:space="preserve">Manufacturer </t>
      </is>
    </nc>
  </rcc>
  <rcc rId="384" sId="1">
    <nc r="C2" t="inlineStr">
      <is>
        <t>N/A</t>
      </is>
    </nc>
  </rcc>
  <rcc rId="385" sId="1">
    <nc r="C3" t="inlineStr">
      <is>
        <t>N/A</t>
      </is>
    </nc>
  </rcc>
  <rcc rId="386" sId="1">
    <nc r="C4" t="inlineStr">
      <is>
        <t>N/A</t>
      </is>
    </nc>
  </rcc>
  <rcc rId="387" sId="1">
    <nc r="C5" t="inlineStr">
      <is>
        <t>N/A</t>
      </is>
    </nc>
  </rcc>
  <rcc rId="388" sId="1">
    <nc r="C8" t="inlineStr">
      <is>
        <t>N/A</t>
      </is>
    </nc>
  </rcc>
  <rcc rId="389" sId="1">
    <nc r="C9" t="inlineStr">
      <is>
        <t>N/A</t>
      </is>
    </nc>
  </rcc>
  <rcc rId="390" sId="1">
    <nc r="C11" t="inlineStr">
      <is>
        <t>N/A</t>
      </is>
    </nc>
  </rcc>
  <rcc rId="391" sId="1">
    <nc r="C12" t="inlineStr">
      <is>
        <t>N/A</t>
      </is>
    </nc>
  </rcc>
  <rcc rId="392" sId="1">
    <nc r="C15" t="inlineStr">
      <is>
        <t>N/A</t>
      </is>
    </nc>
  </rcc>
  <rcc rId="393" sId="1">
    <nc r="C18" t="inlineStr">
      <is>
        <t>N/A</t>
      </is>
    </nc>
  </rcc>
  <rcc rId="394" sId="1">
    <nc r="C19" t="inlineStr">
      <is>
        <t>N/A</t>
      </is>
    </nc>
  </rcc>
  <rcc rId="395" sId="1">
    <nc r="C21" t="inlineStr">
      <is>
        <t>N/A</t>
      </is>
    </nc>
  </rcc>
  <rcc rId="396" sId="1">
    <nc r="C22" t="inlineStr">
      <is>
        <t>N/A</t>
      </is>
    </nc>
  </rcc>
  <rcc rId="397" sId="1">
    <nc r="C23" t="inlineStr">
      <is>
        <t>N/A</t>
      </is>
    </nc>
  </rcc>
  <rcc rId="398" sId="1">
    <nc r="C24" t="inlineStr">
      <is>
        <t>N/A</t>
      </is>
    </nc>
  </rcc>
  <rcc rId="399" sId="1">
    <nc r="C25" t="inlineStr">
      <is>
        <t>N/A</t>
      </is>
    </nc>
  </rcc>
  <rcc rId="400" sId="1">
    <nc r="C26" t="inlineStr">
      <is>
        <t>N/A</t>
      </is>
    </nc>
  </rcc>
  <rcc rId="401" sId="1">
    <nc r="C28" t="inlineStr">
      <is>
        <t>N/A</t>
      </is>
    </nc>
  </rcc>
  <rcc rId="402" sId="1">
    <nc r="C29" t="inlineStr">
      <is>
        <t>N/A</t>
      </is>
    </nc>
  </rcc>
  <rcc rId="403" sId="1">
    <nc r="C30" t="inlineStr">
      <is>
        <t>N/A</t>
      </is>
    </nc>
  </rcc>
  <rcc rId="404" sId="1">
    <nc r="C31" t="inlineStr">
      <is>
        <t>N/A</t>
      </is>
    </nc>
  </rcc>
  <rcc rId="405" sId="1">
    <nc r="C32" t="inlineStr">
      <is>
        <t>N/A</t>
      </is>
    </nc>
  </rcc>
  <rcc rId="406" sId="1">
    <nc r="C33" t="inlineStr">
      <is>
        <t>N/A</t>
      </is>
    </nc>
  </rcc>
  <rcc rId="407" sId="1">
    <nc r="C34" t="inlineStr">
      <is>
        <t>N/A</t>
      </is>
    </nc>
  </rcc>
  <rcc rId="408" sId="1">
    <nc r="C35" t="inlineStr">
      <is>
        <t>N/A</t>
      </is>
    </nc>
  </rcc>
  <rcc rId="409" sId="1">
    <nc r="C36" t="inlineStr">
      <is>
        <t>N/A</t>
      </is>
    </nc>
  </rcc>
  <rcc rId="410" sId="1">
    <nc r="C37" t="inlineStr">
      <is>
        <t>N/A</t>
      </is>
    </nc>
  </rcc>
  <rcc rId="411" sId="1">
    <nc r="C38" t="inlineStr">
      <is>
        <t>N/A</t>
      </is>
    </nc>
  </rcc>
  <rcc rId="412" sId="1">
    <nc r="C39" t="inlineStr">
      <is>
        <t>N/A</t>
      </is>
    </nc>
  </rcc>
  <rcc rId="413" sId="1">
    <nc r="C40" t="inlineStr">
      <is>
        <t>N/A</t>
      </is>
    </nc>
  </rcc>
  <rcc rId="414" sId="1">
    <nc r="C41" t="inlineStr">
      <is>
        <t>CanaKit</t>
      </is>
    </nc>
  </rcc>
  <rfmt sheetId="1" sqref="L1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cc rId="415" sId="1">
    <nc r="L1" t="inlineStr">
      <is>
        <t xml:space="preserve">URL </t>
      </is>
    </nc>
  </rcc>
  <rcc rId="416" sId="1">
    <nc r="L2" t="inlineStr">
      <is>
        <t>N/A</t>
      </is>
    </nc>
  </rcc>
  <rcc rId="417" sId="1">
    <nc r="L3" t="inlineStr">
      <is>
        <t>N/A</t>
      </is>
    </nc>
  </rcc>
  <rcc rId="418" sId="1">
    <nc r="L4" t="inlineStr">
      <is>
        <t>N/A</t>
      </is>
    </nc>
  </rcc>
  <rcc rId="419" sId="1">
    <nc r="L5" t="inlineStr">
      <is>
        <t>N/A</t>
      </is>
    </nc>
  </rcc>
  <rcc rId="420" sId="1">
    <nc r="L8" t="inlineStr">
      <is>
        <t>N/A</t>
      </is>
    </nc>
  </rcc>
  <rcc rId="421" sId="1">
    <nc r="L9" t="inlineStr">
      <is>
        <t>N/A</t>
      </is>
    </nc>
  </rcc>
  <rcc rId="422" sId="1">
    <nc r="L10" t="inlineStr">
      <is>
        <t>N/A</t>
      </is>
    </nc>
  </rcc>
  <rcc rId="423" sId="1">
    <nc r="L11" t="inlineStr">
      <is>
        <t>N/A</t>
      </is>
    </nc>
  </rcc>
  <rcc rId="424" sId="1">
    <nc r="L12" t="inlineStr">
      <is>
        <t>N/A</t>
      </is>
    </nc>
  </rcc>
  <rcc rId="425" sId="1">
    <nc r="L15" t="inlineStr">
      <is>
        <t>N/A</t>
      </is>
    </nc>
  </rcc>
  <rcc rId="426" sId="1">
    <nc r="L18" t="inlineStr">
      <is>
        <t>N/A</t>
      </is>
    </nc>
  </rcc>
  <rcc rId="427" sId="1">
    <nc r="L19" t="inlineStr">
      <is>
        <t>N/A</t>
      </is>
    </nc>
  </rcc>
  <rcc rId="428" sId="1">
    <nc r="L21" t="inlineStr">
      <is>
        <t>N/A</t>
      </is>
    </nc>
  </rcc>
  <rcc rId="429" sId="1">
    <nc r="L22" t="inlineStr">
      <is>
        <t>N/A</t>
      </is>
    </nc>
  </rcc>
  <rcc rId="430" sId="1">
    <nc r="L23" t="inlineStr">
      <is>
        <t>N/A</t>
      </is>
    </nc>
  </rcc>
  <rcc rId="431" sId="1">
    <nc r="L24" t="inlineStr">
      <is>
        <t>N/A</t>
      </is>
    </nc>
  </rcc>
  <rcc rId="432" sId="1">
    <nc r="L25" t="inlineStr">
      <is>
        <t>N/A</t>
      </is>
    </nc>
  </rcc>
  <rcc rId="433" sId="1">
    <nc r="L26" t="inlineStr">
      <is>
        <t>N/A</t>
      </is>
    </nc>
  </rcc>
  <rcc rId="434" sId="1">
    <nc r="L28" t="inlineStr">
      <is>
        <t>N/A</t>
      </is>
    </nc>
  </rcc>
  <rcc rId="435" sId="1">
    <nc r="L29" t="inlineStr">
      <is>
        <t>N/A</t>
      </is>
    </nc>
  </rcc>
  <rcc rId="436" sId="1">
    <nc r="L30" t="inlineStr">
      <is>
        <t>N/A</t>
      </is>
    </nc>
  </rcc>
  <rcc rId="437" sId="1">
    <nc r="L31" t="inlineStr">
      <is>
        <t>N/A</t>
      </is>
    </nc>
  </rcc>
  <rcc rId="438" sId="1">
    <nc r="L32" t="inlineStr">
      <is>
        <t>N/A</t>
      </is>
    </nc>
  </rcc>
  <rcc rId="439" sId="1">
    <nc r="L33" t="inlineStr">
      <is>
        <t>N/A</t>
      </is>
    </nc>
  </rcc>
  <rcc rId="440" sId="1">
    <nc r="L34" t="inlineStr">
      <is>
        <t>N/A</t>
      </is>
    </nc>
  </rcc>
  <rcc rId="441" sId="1">
    <nc r="L35" t="inlineStr">
      <is>
        <t>N/A</t>
      </is>
    </nc>
  </rcc>
  <rcc rId="442" sId="1">
    <nc r="L36" t="inlineStr">
      <is>
        <t>N/A</t>
      </is>
    </nc>
  </rcc>
  <rcc rId="443" sId="1">
    <nc r="L37" t="inlineStr">
      <is>
        <t>N/A</t>
      </is>
    </nc>
  </rcc>
  <rcc rId="444" sId="1">
    <nc r="L38" t="inlineStr">
      <is>
        <t>N/A</t>
      </is>
    </nc>
  </rcc>
  <rcc rId="445" sId="1">
    <nc r="L39" t="inlineStr">
      <is>
        <t>N/A</t>
      </is>
    </nc>
  </rcc>
  <rcc rId="446" sId="1">
    <nc r="L40" t="inlineStr">
      <is>
        <t>N/A</t>
      </is>
    </nc>
  </rcc>
  <rcc rId="447" sId="1" xfDxf="1" dxf="1">
    <nc r="L41" t="inlineStr">
      <is>
        <t>https://www.amazon.com/CanaKit-Raspberry-Starter-Premium-Black/dp/B07BCC8PK7/ref=bmx_1/130-2560026-1987158?_encoding=UTF8&amp;pd_rd_i=B07BCC8PK7&amp;pd_rd_r=7dc501fd-467d-11e9-b40f-e948c6584ac1&amp;pd_rd_w=YaoCt&amp;pd_rd_wg=ixFhY&amp;pf_rd_p=33750cd9-1585-4897-b3e3-d6ba72a2aa24&amp;pf_rd_r=3KDGMCXGABX2PYVX4M43&amp;psc=1&amp;refRID=3KDGMCXGABX2PYVX4M43</t>
      </is>
    </nc>
  </rcc>
  <rcc rId="448" sId="1" xfDxf="1" dxf="1">
    <nc r="L42" t="inlineStr">
      <is>
        <t>https://www.canakit.com/raspberry-pi-camera-v2-8mp.html?cid=usd&amp;src=raspberrypi</t>
      </is>
    </nc>
  </rcc>
  <rcc rId="449" sId="1">
    <nc r="B43" t="inlineStr">
      <is>
        <t>N/A</t>
      </is>
    </nc>
  </rcc>
  <rcc rId="450" sId="1">
    <nc r="C43" t="inlineStr">
      <is>
        <t>N/A</t>
      </is>
    </nc>
  </rcc>
  <rcc rId="451" sId="1">
    <nc r="B42" t="inlineStr">
      <is>
        <t>N/A</t>
      </is>
    </nc>
  </rcc>
  <rcc rId="452" sId="1">
    <nc r="C42" t="inlineStr">
      <is>
        <t>CanaKit</t>
      </is>
    </nc>
  </rcc>
  <rcv guid="{32AB7B29-28A1-4B53-B79B-D048F426A637}" action="delete"/>
  <rcv guid="{32AB7B29-28A1-4B53-B79B-D048F426A637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>
    <oc r="D18" t="inlineStr">
      <is>
        <r>
          <t xml:space="preserve">Conveyor Frame NO </t>
        </r>
        <r>
          <rPr>
            <sz val="12"/>
            <color theme="1"/>
            <rFont val="SWGDT"/>
          </rPr>
          <t xml:space="preserve">
</t>
        </r>
        <r>
          <rPr>
            <sz val="12"/>
            <color theme="1"/>
            <rFont val="Century Gothic"/>
            <family val="2"/>
          </rPr>
          <t>motor</t>
        </r>
      </is>
    </oc>
    <nc r="D18" t="inlineStr">
      <is>
        <t>Conveyor Frame NO motor</t>
      </is>
    </nc>
  </rcc>
  <rcv guid="{32AB7B29-28A1-4B53-B79B-D048F426A637}" action="delete"/>
  <rcv guid="{32AB7B29-28A1-4B53-B79B-D048F426A637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>
    <oc r="K7">
      <v>1.62</v>
    </oc>
    <nc r="K7">
      <v>1.61</v>
    </nc>
  </rcc>
  <rcc rId="455" sId="1" xfDxf="1" dxf="1">
    <nc r="B7">
      <v>9246</v>
    </nc>
    <ndxf>
      <font>
        <sz val="10"/>
        <color rgb="FF333333"/>
        <name val="Arial"/>
        <scheme val="none"/>
      </font>
    </ndxf>
  </rcc>
  <rcc rId="456" sId="1" xfDxf="1" dxf="1">
    <nc r="C7" t="inlineStr">
      <is>
        <t>TOOGOO</t>
      </is>
    </nc>
  </rcc>
  <rcc rId="457" sId="1" xfDxf="1" dxf="1">
    <nc r="L7" t="inlineStr">
      <is>
        <t>https://www.amazon.com/TOOGOO-Shielded-Radial-Miniature-Bearing/dp/B00HV3ND76/ref=sr_1_3?keywords=Deep+Groove+Ball+Bearing+5x19x6mm&amp;qid=1554830402&amp;s=gateway&amp;sr=8-3</t>
      </is>
    </nc>
  </rcc>
  <rm rId="458" sheetId="1" source="A11:L44" destination="A12:L45" sourceSheetId="1">
    <undo index="0" exp="area" dr="K2:K43" r="K44" sId="1"/>
  </rm>
  <rcc rId="459" sId="1">
    <oc r="A3">
      <v>2</v>
    </oc>
    <nc r="A3">
      <f>A2+1</f>
    </nc>
  </rcc>
  <rcc rId="460" sId="1">
    <oc r="A4">
      <v>3</v>
    </oc>
    <nc r="A4">
      <f>A3+1</f>
    </nc>
  </rcc>
  <rcc rId="461" sId="1">
    <oc r="A5">
      <v>4</v>
    </oc>
    <nc r="A5">
      <f>A4+1</f>
    </nc>
  </rcc>
  <rcc rId="462" sId="1">
    <oc r="A6">
      <v>5</v>
    </oc>
    <nc r="A6">
      <f>A5+1</f>
    </nc>
  </rcc>
  <rcc rId="463" sId="1">
    <oc r="A7">
      <v>6</v>
    </oc>
    <nc r="A7">
      <f>A6+1</f>
    </nc>
  </rcc>
  <rcc rId="464" sId="1">
    <oc r="A8">
      <v>7</v>
    </oc>
    <nc r="A8">
      <f>A7+1</f>
    </nc>
  </rcc>
  <rcc rId="465" sId="1">
    <oc r="A9">
      <v>8</v>
    </oc>
    <nc r="A9">
      <f>A8+1</f>
    </nc>
  </rcc>
  <rcc rId="466" sId="1">
    <oc r="A10">
      <v>9</v>
    </oc>
    <nc r="A10">
      <f>A9+1</f>
    </nc>
  </rcc>
  <rcc rId="467" sId="1" odxf="1" dxf="1">
    <nc r="A11">
      <f>A10+1</f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12"/>
        <color theme="1"/>
        <name val="Century Gothic"/>
        <scheme val="none"/>
      </font>
      <alignment horizontal="center" vertical="center" wrapText="1" readingOrder="0"/>
    </ndxf>
  </rcc>
  <rcc rId="468" sId="1">
    <oc r="A12">
      <v>10</v>
    </oc>
    <nc r="A12">
      <f>A11+1</f>
    </nc>
  </rcc>
  <rcc rId="469" sId="1">
    <oc r="A13">
      <v>11</v>
    </oc>
    <nc r="A13">
      <f>A12+1</f>
    </nc>
  </rcc>
  <rcc rId="470" sId="1">
    <oc r="A14">
      <v>12</v>
    </oc>
    <nc r="A14">
      <f>A13+1</f>
    </nc>
  </rcc>
  <rcc rId="471" sId="1">
    <oc r="A15">
      <v>13</v>
    </oc>
    <nc r="A15">
      <f>A14+1</f>
    </nc>
  </rcc>
  <rcc rId="472" sId="1">
    <oc r="A16">
      <v>14</v>
    </oc>
    <nc r="A16">
      <f>A15+1</f>
    </nc>
  </rcc>
  <rcc rId="473" sId="1">
    <oc r="A17">
      <v>15</v>
    </oc>
    <nc r="A17">
      <f>A16+1</f>
    </nc>
  </rcc>
  <rcc rId="474" sId="1">
    <oc r="A18">
      <v>16</v>
    </oc>
    <nc r="A18">
      <f>A17+1</f>
    </nc>
  </rcc>
  <rcc rId="475" sId="1">
    <oc r="A19">
      <v>17</v>
    </oc>
    <nc r="A19">
      <f>A18+1</f>
    </nc>
  </rcc>
  <rcc rId="476" sId="1">
    <oc r="A20">
      <v>18</v>
    </oc>
    <nc r="A20">
      <f>A19+1</f>
    </nc>
  </rcc>
  <rcc rId="477" sId="1">
    <oc r="A21">
      <v>19</v>
    </oc>
    <nc r="A21">
      <f>A20+1</f>
    </nc>
  </rcc>
  <rcc rId="478" sId="1">
    <oc r="A22">
      <v>20</v>
    </oc>
    <nc r="A22">
      <f>A21+1</f>
    </nc>
  </rcc>
  <rcc rId="479" sId="1">
    <oc r="A23">
      <v>21</v>
    </oc>
    <nc r="A23">
      <f>A22+1</f>
    </nc>
  </rcc>
  <rcc rId="480" sId="1">
    <oc r="A24">
      <v>22</v>
    </oc>
    <nc r="A24">
      <f>A23+1</f>
    </nc>
  </rcc>
  <rcc rId="481" sId="1">
    <oc r="A25">
      <v>23</v>
    </oc>
    <nc r="A25">
      <f>A24+1</f>
    </nc>
  </rcc>
  <rcc rId="482" sId="1">
    <oc r="A26">
      <v>24</v>
    </oc>
    <nc r="A26">
      <f>A25+1</f>
    </nc>
  </rcc>
  <rcc rId="483" sId="1">
    <oc r="A27">
      <v>25</v>
    </oc>
    <nc r="A27">
      <f>A26+1</f>
    </nc>
  </rcc>
  <rcc rId="484" sId="1">
    <oc r="A28">
      <v>26</v>
    </oc>
    <nc r="A28">
      <f>A27+1</f>
    </nc>
  </rcc>
  <rcc rId="485" sId="1">
    <oc r="A29">
      <v>27</v>
    </oc>
    <nc r="A29">
      <f>A28+1</f>
    </nc>
  </rcc>
  <rcc rId="486" sId="1">
    <oc r="A30">
      <v>28</v>
    </oc>
    <nc r="A30">
      <f>A29+1</f>
    </nc>
  </rcc>
  <rcc rId="487" sId="1">
    <oc r="A31">
      <v>29</v>
    </oc>
    <nc r="A31">
      <f>A30+1</f>
    </nc>
  </rcc>
  <rcc rId="488" sId="1">
    <oc r="A32">
      <v>30</v>
    </oc>
    <nc r="A32">
      <f>A31+1</f>
    </nc>
  </rcc>
  <rcc rId="489" sId="1">
    <oc r="A33">
      <v>31</v>
    </oc>
    <nc r="A33">
      <f>A32+1</f>
    </nc>
  </rcc>
  <rcc rId="490" sId="1">
    <oc r="A34">
      <v>32</v>
    </oc>
    <nc r="A34">
      <f>A33+1</f>
    </nc>
  </rcc>
  <rcc rId="491" sId="1">
    <oc r="A35">
      <v>33</v>
    </oc>
    <nc r="A35">
      <f>A34+1</f>
    </nc>
  </rcc>
  <rcc rId="492" sId="1">
    <oc r="A36">
      <v>34</v>
    </oc>
    <nc r="A36">
      <f>A35+1</f>
    </nc>
  </rcc>
  <rcc rId="493" sId="1">
    <oc r="A37">
      <v>35</v>
    </oc>
    <nc r="A37">
      <f>A36+1</f>
    </nc>
  </rcc>
  <rcc rId="494" sId="1">
    <oc r="A38">
      <v>36</v>
    </oc>
    <nc r="A38">
      <f>A37+1</f>
    </nc>
  </rcc>
  <rcc rId="495" sId="1">
    <oc r="A39">
      <v>37</v>
    </oc>
    <nc r="A39">
      <f>A38+1</f>
    </nc>
  </rcc>
  <rcc rId="496" sId="1">
    <oc r="A40">
      <v>38</v>
    </oc>
    <nc r="A40">
      <f>A39+1</f>
    </nc>
  </rcc>
  <rcc rId="497" sId="1">
    <oc r="A41">
      <v>39</v>
    </oc>
    <nc r="A41">
      <f>A40+1</f>
    </nc>
  </rcc>
  <rcc rId="498" sId="1">
    <oc r="A42">
      <v>40</v>
    </oc>
    <nc r="A42">
      <f>A41+1</f>
    </nc>
  </rcc>
  <rcc rId="499" sId="1">
    <oc r="A43">
      <v>41</v>
    </oc>
    <nc r="A43">
      <f>A42+1</f>
    </nc>
  </rcc>
  <rcc rId="500" sId="1">
    <oc r="A44">
      <v>42</v>
    </oc>
    <nc r="A44">
      <f>A43+1</f>
    </nc>
  </rcc>
  <rcv guid="{32AB7B29-28A1-4B53-B79B-D048F426A637}" action="delete"/>
  <rcv guid="{32AB7B29-28A1-4B53-B79B-D048F426A637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" sId="1">
    <oc r="E10">
      <v>4</v>
    </oc>
    <nc r="E10">
      <v>2</v>
    </nc>
  </rcc>
  <rcc rId="502" sId="1" xfDxf="1" dxf="1">
    <nc r="B10" t="inlineStr">
      <is>
        <t>1266DE-BL3625</t>
      </is>
    </nc>
    <ndxf>
      <font>
        <sz val="10"/>
        <color rgb="FF333333"/>
        <name val="Arial"/>
        <scheme val="none"/>
      </font>
      <fill>
        <patternFill patternType="solid">
          <bgColor rgb="FFFFFFFF"/>
        </patternFill>
      </fill>
      <alignment vertical="top" wrapText="1" indent="1" readingOrder="0"/>
      <border outline="0">
        <top style="medium">
          <color rgb="FFE7E7E7"/>
        </top>
        <bottom style="medium">
          <color rgb="FFE7E7E7"/>
        </bottom>
      </border>
    </ndxf>
  </rcc>
  <rcc rId="503" sId="1" xfDxf="1" dxf="1">
    <nc r="C10" t="inlineStr">
      <is>
        <t>Aobbmok</t>
      </is>
    </nc>
  </rcc>
  <rcc rId="504" sId="1" xfDxf="1" dxf="1">
    <oc r="D10" t="inlineStr">
      <is>
        <t>Motors</t>
      </is>
    </oc>
    <nc r="D10" t="inlineStr">
      <is>
        <t>12V 66RPM Brushless Gear Motor DC</t>
      </is>
    </nc>
    <ndxf>
      <font>
        <sz val="12"/>
        <name val="Century Gothic"/>
        <scheme val="none"/>
      </font>
      <alignment horizontal="left" vertical="center" wrapText="1" readingOrder="0"/>
    </ndxf>
  </rcc>
  <rfmt sheetId="1" sqref="B1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B10" start="0" length="0">
    <dxf>
      <border>
        <left/>
        <right/>
        <top/>
        <bottom/>
      </border>
    </dxf>
  </rfmt>
  <rcc rId="505" sId="1">
    <oc r="K10">
      <v>100</v>
    </oc>
    <nc r="K10">
      <v>58.98</v>
    </nc>
  </rcc>
  <rcc rId="506" sId="1">
    <oc r="K1" t="inlineStr">
      <is>
        <t xml:space="preserve">Total of parts </t>
      </is>
    </oc>
    <nc r="K1" t="inlineStr">
      <is>
        <t xml:space="preserve">Total of parts(USD) </t>
      </is>
    </nc>
  </rcc>
  <rcc rId="507" sId="1" odxf="1" dxf="1">
    <oc r="J45" t="inlineStr">
      <is>
        <r>
          <rPr>
            <b/>
            <sz val="12"/>
            <color theme="1"/>
            <rFont val="Century Gothic"/>
            <family val="2"/>
          </rPr>
          <t xml:space="preserve">Total </t>
        </r>
        <r>
          <rPr>
            <sz val="12"/>
            <color theme="1"/>
            <rFont val="Century Gothic Navajo"/>
            <family val="2"/>
          </rPr>
          <t xml:space="preserve"> </t>
        </r>
      </is>
    </oc>
    <nc r="J45" t="inlineStr">
      <is>
        <t>Total (USD)</t>
      </is>
    </nc>
    <odxf>
      <font>
        <b val="0"/>
        <sz val="12"/>
        <name val="Century Gothic Navajo"/>
        <scheme val="none"/>
      </font>
    </odxf>
    <ndxf>
      <font>
        <b/>
        <sz val="12"/>
        <name val="Century Gothic"/>
        <scheme val="none"/>
      </font>
    </ndxf>
  </rcc>
  <rcc rId="508" sId="1" xfDxf="1" dxf="1">
    <nc r="B11" t="inlineStr">
      <is>
        <t>1212DE-BL3625</t>
      </is>
    </nc>
    <ndxf>
      <font>
        <sz val="10"/>
        <color rgb="FF333333"/>
        <name val="Arial"/>
        <scheme val="none"/>
      </font>
      <alignment vertical="top" wrapText="1" indent="1" readingOrder="0"/>
      <border outline="0">
        <top style="medium">
          <color rgb="FFE7E7E7"/>
        </top>
        <bottom style="medium">
          <color rgb="FFE7E7E7"/>
        </bottom>
      </border>
    </ndxf>
  </rcc>
  <rcc rId="509" sId="1">
    <nc r="C11" t="inlineStr">
      <is>
        <t>Aobbmok</t>
      </is>
    </nc>
  </rcc>
  <rcc rId="510" sId="1" xfDxf="1" dxf="1">
    <nc r="D11" t="inlineStr">
      <is>
        <t>Aobbmok 12V 12RPM BLDC Electric Brushless Geared DC Motor CW/CCW Dia 37mm</t>
      </is>
    </nc>
  </rcc>
  <rcc rId="511" sId="1">
    <nc r="E11">
      <v>2</v>
    </nc>
  </rcc>
  <rfmt sheetId="1" sqref="E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</dxf>
  </rfmt>
  <rcc rId="512" sId="1">
    <nc r="F11">
      <v>0.55000000000000004</v>
    </nc>
  </rcc>
  <rcc rId="513" sId="1">
    <nc r="G11" t="inlineStr">
      <is>
        <t>N/A</t>
      </is>
    </nc>
  </rcc>
  <rcc rId="514" sId="1">
    <nc r="H11" t="inlineStr">
      <is>
        <t>N/A</t>
      </is>
    </nc>
  </rcc>
  <rcc rId="515" sId="1">
    <nc r="I11" t="inlineStr">
      <is>
        <t>N/A</t>
      </is>
    </nc>
  </rcc>
  <rcc rId="516" sId="1">
    <oc r="J10" t="inlineStr">
      <is>
        <t>Steel</t>
      </is>
    </oc>
    <nc r="J10" t="inlineStr">
      <is>
        <t>N/A</t>
      </is>
    </nc>
  </rcc>
  <rcc rId="517" sId="1">
    <nc r="J11" t="inlineStr">
      <is>
        <t>N/A</t>
      </is>
    </nc>
  </rcc>
  <rcc rId="518" sId="1">
    <nc r="K11">
      <v>49.98</v>
    </nc>
  </rcc>
  <rcc rId="519" sId="1" xfDxf="1" dxf="1">
    <nc r="L11" t="inlineStr">
      <is>
        <t>https://www.amazon.com/Aobbmok-Electric-Geared-Brushless-1000RPM/dp/B07DZHMF9H/ref=pd_rhf_dp_p_img_4?_encoding=UTF8&amp;refRID=0AN0X994KFXTVGEKT6BM&amp;th=1</t>
      </is>
    </nc>
  </rcc>
  <rcc rId="520" sId="1">
    <oc r="K7">
      <v>1.61</v>
    </oc>
    <nc r="K7">
      <v>3.22</v>
    </nc>
  </rcc>
  <rcc rId="521" sId="1" xfDxf="1" dxf="1">
    <nc r="B15" t="inlineStr">
      <is>
        <t>QH140</t>
      </is>
    </nc>
    <ndxf>
      <font>
        <sz val="10"/>
        <color rgb="FF333333"/>
        <name val="Arial"/>
        <scheme val="none"/>
      </font>
    </ndxf>
  </rcc>
  <rcc rId="522" sId="1" xfDxf="1" dxf="1">
    <nc r="C15" t="inlineStr">
      <is>
        <t>Qualihome</t>
      </is>
    </nc>
    <ndxf>
      <font>
        <sz val="10"/>
        <color rgb="FF0066C0"/>
        <name val="Arial"/>
        <scheme val="none"/>
      </font>
    </ndxf>
  </rcc>
  <rcv guid="{32AB7B29-28A1-4B53-B79B-D048F426A637}" action="delete"/>
  <rcv guid="{32AB7B29-28A1-4B53-B79B-D048F426A637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3" sId="1">
    <oc r="B15" t="inlineStr">
      <is>
        <t>QH140</t>
      </is>
    </oc>
    <nc r="B15" t="inlineStr">
      <is>
        <t>N/A</t>
      </is>
    </nc>
  </rcc>
  <rcc rId="524" sId="1" odxf="1" dxf="1">
    <oc r="C15" t="inlineStr">
      <is>
        <t>Qualihome</t>
      </is>
    </oc>
    <nc r="C15" t="inlineStr">
      <is>
        <t>N/A</t>
      </is>
    </nc>
    <ndxf>
      <font>
        <sz val="10"/>
        <color auto="1"/>
        <name val="Arial"/>
        <scheme val="none"/>
      </font>
    </ndxf>
  </rcc>
  <rcc rId="525" sId="1">
    <nc r="B21" t="inlineStr">
      <is>
        <t>N/A</t>
      </is>
    </nc>
  </rcc>
  <rcc rId="526" sId="1">
    <nc r="C21" t="inlineStr">
      <is>
        <t>N/A</t>
      </is>
    </nc>
  </rcc>
  <rcc rId="527" sId="1">
    <nc r="L21" t="inlineStr">
      <is>
        <t>N/A</t>
      </is>
    </nc>
  </rcc>
  <rcc rId="528" sId="1" xfDxf="1" dxf="1">
    <nc r="B28" t="inlineStr">
      <is>
        <t>B07L5D7Y3X</t>
      </is>
    </nc>
    <ndxf>
      <font>
        <sz val="10"/>
        <color rgb="FF333333"/>
        <name val="Verdana"/>
        <scheme val="none"/>
      </font>
    </ndxf>
  </rcc>
  <rcc rId="529" sId="1" xfDxf="1" dxf="1">
    <nc r="C28" t="inlineStr">
      <is>
        <t>ACROBOTIC</t>
      </is>
    </nc>
  </rcc>
  <rcc rId="530" sId="1" xfDxf="1" dxf="1">
    <oc r="D28" t="inlineStr">
      <is>
        <t>servo</t>
      </is>
    </oc>
    <nc r="D28" t="inlineStr">
      <is>
        <t>2-Pack SG90 Micro Servo for Arduino Raspberry Pi ESP8266 Motor 3V~6VDC</t>
      </is>
    </nc>
    <ndxf>
      <font>
        <sz val="12"/>
        <name val="Century Gothic"/>
        <scheme val="none"/>
      </font>
      <alignment horizontal="left" vertical="center" wrapText="1" readingOrder="0"/>
    </ndxf>
  </rcc>
  <rcc rId="531" sId="1">
    <nc r="B18" t="inlineStr">
      <is>
        <t>N/A</t>
      </is>
    </nc>
  </rcc>
  <rcc rId="532" sId="1">
    <nc r="C18" t="inlineStr">
      <is>
        <t>N/A</t>
      </is>
    </nc>
  </rcc>
  <rcc rId="533" sId="1">
    <nc r="B17" t="inlineStr">
      <is>
        <t>N/A</t>
      </is>
    </nc>
  </rcc>
  <rcc rId="534" sId="1">
    <nc r="C17" t="inlineStr">
      <is>
        <t>N/A</t>
      </is>
    </nc>
  </rcc>
  <rcc rId="535" sId="1">
    <oc r="K17">
      <f>I17*H17</f>
    </oc>
    <nc r="K17">
      <v>0</v>
    </nc>
  </rcc>
  <rcc rId="536" sId="1">
    <nc r="L17" t="inlineStr">
      <is>
        <t>N/A</t>
      </is>
    </nc>
  </rcc>
  <rcc rId="537" sId="1">
    <nc r="L18" t="inlineStr">
      <is>
        <t>N/A</t>
      </is>
    </nc>
  </rcc>
  <rcc rId="538" sId="1" xfDxf="1" dxf="1">
    <nc r="L28" t="inlineStr">
      <is>
        <t>https://www.amazon.com/ACROBOTIC-Arduino-Raspberry-ESP8266-3V-6VDC/dp/B07L5D7Y3X/ref=sr_1_4?crid=2VE3WAEFDG59A&amp;keywords=servo+motor+raspberry+pi+3&amp;qid=1556820057&amp;s=gateway&amp;sprefix=servo+motor+rasp%2Ctools%2C178&amp;sr=8-4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" sId="1">
    <nc r="B6" t="inlineStr">
      <is>
        <t>N/A</t>
      </is>
    </nc>
  </rcc>
  <rcc rId="540" sId="1">
    <nc r="C6" t="inlineStr">
      <is>
        <t>N/A</t>
      </is>
    </nc>
  </rcc>
  <rcc rId="541" sId="1">
    <nc r="L6" t="inlineStr">
      <is>
        <t>N/A</t>
      </is>
    </nc>
  </rcc>
  <rcc rId="542" sId="1">
    <nc r="B14" t="inlineStr">
      <is>
        <t>N/A</t>
      </is>
    </nc>
  </rcc>
  <rcc rId="543" sId="1">
    <nc r="C14" t="inlineStr">
      <is>
        <t>N/A</t>
      </is>
    </nc>
  </rcc>
  <rcc rId="544" sId="1">
    <nc r="L14" t="inlineStr">
      <is>
        <t>N/A</t>
      </is>
    </nc>
  </rcc>
  <rcc rId="545" sId="1">
    <nc r="L15" t="inlineStr">
      <is>
        <t>N/A</t>
      </is>
    </nc>
  </rcc>
  <rcc rId="546" sId="1">
    <oc r="J16" t="inlineStr">
      <is>
        <t>Fabric</t>
      </is>
    </oc>
    <nc r="J16" t="inlineStr">
      <is>
        <t>Tybeck</t>
      </is>
    </nc>
  </rcc>
  <rcc rId="547" sId="1">
    <oc r="J18" t="inlineStr">
      <is>
        <t>Fabric</t>
      </is>
    </oc>
    <nc r="J18" t="inlineStr">
      <is>
        <t>Tybeck</t>
      </is>
    </nc>
  </rcc>
  <rcv guid="{32AB7B29-28A1-4B53-B79B-D048F426A637}" action="delete"/>
  <rcv guid="{32AB7B29-28A1-4B53-B79B-D048F426A637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" sId="1">
    <oc r="B14" t="inlineStr">
      <is>
        <t>N/A</t>
      </is>
    </oc>
    <nc r="B14" t="inlineStr">
      <is>
        <t>LS10B010</t>
      </is>
    </nc>
  </rcc>
  <rcc rId="549" sId="1">
    <oc r="K44">
      <v>5</v>
    </oc>
    <nc r="K44" t="inlineStr">
      <is>
        <t>N/A</t>
      </is>
    </nc>
  </rcc>
  <rcc rId="550" sId="1">
    <oc r="I44">
      <f>10</f>
    </oc>
    <nc r="I44" t="inlineStr">
      <is>
        <t>N/A</t>
      </is>
    </nc>
  </rcc>
  <rcc rId="551" sId="1">
    <oc r="F44">
      <v>1.06</v>
    </oc>
    <nc r="F44">
      <v>1</v>
    </nc>
  </rcc>
  <rcc rId="552" sId="1">
    <oc r="G44">
      <f>F44</f>
    </oc>
    <nc r="G44">
      <v>1</v>
    </nc>
  </rcc>
  <rcc rId="553" sId="1">
    <oc r="F43">
      <v>1.06</v>
    </oc>
    <nc r="F43">
      <v>0.01</v>
    </nc>
  </rcc>
  <rcc rId="554" sId="1">
    <oc r="G43">
      <f>F43</f>
    </oc>
    <nc r="G43">
      <v>0.01</v>
    </nc>
  </rcc>
  <rcc rId="555" sId="1">
    <oc r="I43">
      <f>10</f>
    </oc>
    <nc r="I43" t="inlineStr">
      <is>
        <t>N/A</t>
      </is>
    </nc>
  </rcc>
  <rcc rId="556" sId="1">
    <oc r="F42">
      <v>1.06</v>
    </oc>
    <nc r="F42">
      <v>1.05</v>
    </nc>
  </rcc>
  <rcc rId="557" sId="1">
    <oc r="I42">
      <f>10</f>
    </oc>
    <nc r="I42" t="inlineStr">
      <is>
        <t>N/A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1">
    <nc r="L44" t="inlineStr">
      <is>
        <t>N/A</t>
      </is>
    </nc>
  </rcc>
  <rcc rId="559" sId="1">
    <oc r="D13" t="inlineStr">
      <is>
        <r>
          <t xml:space="preserve">bin frame end </t>
        </r>
        <r>
          <rPr>
            <sz val="12"/>
            <color theme="1"/>
            <rFont val="SWGDT"/>
          </rPr>
          <t xml:space="preserve">
</t>
        </r>
        <r>
          <rPr>
            <sz val="12"/>
            <color theme="1"/>
            <rFont val="Century Gothic"/>
            <family val="2"/>
          </rPr>
          <t>brackets</t>
        </r>
      </is>
    </oc>
    <nc r="D13" t="inlineStr">
      <is>
        <t>bin frame end brackets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20" t="inlineStr">
      <is>
        <t>screw - Copy</t>
      </is>
    </oc>
    <nc r="B20" t="inlineStr">
      <is>
        <t xml:space="preserve">screw </t>
      </is>
    </nc>
  </rcc>
  <rcv guid="{32AB7B29-28A1-4B53-B79B-D048F426A637}" action="delete"/>
  <rcv guid="{32AB7B29-28A1-4B53-B79B-D048F426A637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4:K44" start="0" length="0">
    <dxf>
      <border>
        <bottom/>
      </border>
    </dxf>
  </rfmt>
  <rfmt sheetId="1" sqref="B2:B44" start="0" length="0">
    <dxf>
      <border>
        <left style="thin">
          <color indexed="64"/>
        </left>
      </border>
    </dxf>
  </rfmt>
  <rfmt sheetId="1" sqref="B2:K2" start="0" length="0">
    <dxf>
      <border>
        <top style="thin">
          <color indexed="64"/>
        </top>
      </border>
    </dxf>
  </rfmt>
  <rfmt sheetId="1" sqref="K2:K44" start="0" length="0">
    <dxf>
      <border>
        <right style="thin">
          <color indexed="64"/>
        </right>
      </border>
    </dxf>
  </rfmt>
  <rfmt sheetId="1" sqref="B44:K44" start="0" length="0">
    <dxf>
      <border>
        <bottom style="thin">
          <color indexed="64"/>
        </bottom>
      </border>
    </dxf>
  </rfmt>
  <rfmt sheetId="1" sqref="B2:K4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" sId="1">
    <oc r="C2" t="inlineStr">
      <is>
        <t>N/A</t>
      </is>
    </oc>
    <nc r="C2" t="inlineStr">
      <is>
        <t>Team 10</t>
      </is>
    </nc>
  </rcc>
  <rcc rId="561" sId="1">
    <oc r="C3" t="inlineStr">
      <is>
        <t>N/A</t>
      </is>
    </oc>
    <nc r="C3" t="inlineStr">
      <is>
        <t>Team 10</t>
      </is>
    </nc>
  </rcc>
  <rcc rId="562" sId="1" xfDxf="1" dxf="1">
    <oc r="C4" t="inlineStr">
      <is>
        <t>N/A</t>
      </is>
    </oc>
    <nc r="C4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3" sId="1" xfDxf="1" dxf="1">
    <oc r="C5" t="inlineStr">
      <is>
        <t>N/A</t>
      </is>
    </oc>
    <nc r="C5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64" sId="1" xfDxf="1" dxf="1">
    <oc r="C8" t="inlineStr">
      <is>
        <t>N/A</t>
      </is>
    </oc>
    <nc r="C8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5" sId="1" xfDxf="1" dxf="1">
    <oc r="C9" t="inlineStr">
      <is>
        <t>N/A</t>
      </is>
    </oc>
    <nc r="C9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6" sId="1" xfDxf="1" dxf="1">
    <oc r="C12" t="inlineStr">
      <is>
        <t>N/A</t>
      </is>
    </oc>
    <nc r="C12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7" sId="1" xfDxf="1" dxf="1">
    <oc r="C13" t="inlineStr">
      <is>
        <t>N/A</t>
      </is>
    </oc>
    <nc r="C13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8" sId="1" xfDxf="1" dxf="1">
    <oc r="C19" t="inlineStr">
      <is>
        <t>N/A</t>
      </is>
    </oc>
    <nc r="C19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69" sId="1" xfDxf="1" dxf="1">
    <oc r="C20" t="inlineStr">
      <is>
        <t>N/A</t>
      </is>
    </oc>
    <nc r="C20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0" sId="1" xfDxf="1" dxf="1">
    <oc r="C22" t="inlineStr">
      <is>
        <t>N/A</t>
      </is>
    </oc>
    <nc r="C22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1" sId="1" xfDxf="1" dxf="1">
    <oc r="C23" t="inlineStr">
      <is>
        <t>N/A</t>
      </is>
    </oc>
    <nc r="C23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" sId="1" xfDxf="1" dxf="1">
    <oc r="C24" t="inlineStr">
      <is>
        <t>N/A</t>
      </is>
    </oc>
    <nc r="C24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3" sId="1" xfDxf="1" dxf="1">
    <oc r="C25" t="inlineStr">
      <is>
        <t>N/A</t>
      </is>
    </oc>
    <nc r="C25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4" sId="1" xfDxf="1" dxf="1">
    <oc r="C26" t="inlineStr">
      <is>
        <t>N/A</t>
      </is>
    </oc>
    <nc r="C26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5" sId="1" xfDxf="1" dxf="1">
    <oc r="C27" t="inlineStr">
      <is>
        <t>N/A</t>
      </is>
    </oc>
    <nc r="C27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6" sId="1" xfDxf="1" dxf="1">
    <oc r="C29" t="inlineStr">
      <is>
        <t>N/A</t>
      </is>
    </oc>
    <nc r="C29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7" sId="1" xfDxf="1" dxf="1">
    <oc r="C30" t="inlineStr">
      <is>
        <t>N/A</t>
      </is>
    </oc>
    <nc r="C30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8" sId="1" xfDxf="1" dxf="1">
    <oc r="C31" t="inlineStr">
      <is>
        <t>N/A</t>
      </is>
    </oc>
    <nc r="C31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9" sId="1" xfDxf="1" dxf="1">
    <oc r="C32" t="inlineStr">
      <is>
        <t>N/A</t>
      </is>
    </oc>
    <nc r="C32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0" sId="1" xfDxf="1" dxf="1">
    <oc r="C33" t="inlineStr">
      <is>
        <t>N/A</t>
      </is>
    </oc>
    <nc r="C33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1" sId="1" xfDxf="1" dxf="1">
    <oc r="C34" t="inlineStr">
      <is>
        <t>N/A</t>
      </is>
    </oc>
    <nc r="C34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2" sId="1" xfDxf="1" dxf="1">
    <oc r="C35" t="inlineStr">
      <is>
        <t>N/A</t>
      </is>
    </oc>
    <nc r="C35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3" sId="1" xfDxf="1" dxf="1">
    <oc r="C36" t="inlineStr">
      <is>
        <t>N/A</t>
      </is>
    </oc>
    <nc r="C36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4" sId="1" xfDxf="1" dxf="1">
    <oc r="C37" t="inlineStr">
      <is>
        <t>N/A</t>
      </is>
    </oc>
    <nc r="C37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5" sId="1" xfDxf="1" dxf="1">
    <oc r="C38" t="inlineStr">
      <is>
        <t>N/A</t>
      </is>
    </oc>
    <nc r="C38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xfDxf="1" sqref="C3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86" sId="1" xfDxf="1" dxf="1">
    <oc r="C40" t="inlineStr">
      <is>
        <t>N/A</t>
      </is>
    </oc>
    <nc r="C40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87" sId="1" xfDxf="1" dxf="1">
    <oc r="C41" t="inlineStr">
      <is>
        <t>N/A</t>
      </is>
    </oc>
    <nc r="C41" t="inlineStr">
      <is>
        <t>Team 10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2:XFD42">
    <dxf>
      <fill>
        <patternFill patternType="solid">
          <bgColor rgb="FFFFFF00"/>
        </patternFill>
      </fill>
    </dxf>
  </rfmt>
  <rfmt sheetId="1" sqref="A43:XFD43">
    <dxf>
      <fill>
        <patternFill patternType="solid">
          <bgColor rgb="FFFFFF00"/>
        </patternFill>
      </fill>
    </dxf>
  </rfmt>
  <rfmt sheetId="1" sqref="A10:XFD10">
    <dxf>
      <fill>
        <patternFill>
          <bgColor rgb="FFFFFF00"/>
        </patternFill>
      </fill>
    </dxf>
  </rfmt>
  <rfmt sheetId="1" sqref="A10:XFD10">
    <dxf>
      <fill>
        <patternFill>
          <bgColor theme="5" tint="0.39997558519241921"/>
        </patternFill>
      </fill>
    </dxf>
  </rfmt>
  <rfmt sheetId="1" sqref="A11:XFD11">
    <dxf>
      <fill>
        <patternFill patternType="solid">
          <bgColor theme="5" tint="0.39997558519241921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8" sId="1">
    <oc r="F1" t="inlineStr">
      <is>
        <t>Weight</t>
      </is>
    </oc>
    <nc r="F1" t="inlineStr">
      <is>
        <t>Weight(lbs)</t>
      </is>
    </nc>
  </rcc>
  <rcc rId="589" sId="1">
    <oc r="G1" t="inlineStr">
      <is>
        <t>Adjusted Weight</t>
      </is>
    </oc>
    <nc r="G1" t="inlineStr">
      <is>
        <t>Adjusted Weight (lbs)</t>
      </is>
    </nc>
  </rcc>
  <rcc rId="590" sId="1">
    <oc r="H1" t="inlineStr">
      <is>
        <t>Adjusted total Weight</t>
      </is>
    </oc>
    <nc r="H1" t="inlineStr">
      <is>
        <t>Adjusted total Weight(lbs)</t>
      </is>
    </nc>
  </rcc>
  <rcv guid="{32AB7B29-28A1-4B53-B79B-D048F426A637}" action="delete"/>
  <rcv guid="{32AB7B29-28A1-4B53-B79B-D048F426A637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1" sId="1">
    <oc r="B17" t="inlineStr">
      <is>
        <t>N/A</t>
      </is>
    </oc>
    <nc r="B17" t="inlineStr">
      <is>
        <t>LS10B013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2" sId="1">
    <oc r="B33" t="inlineStr">
      <is>
        <t>N/A</t>
      </is>
    </oc>
    <nc r="B33" t="inlineStr">
      <is>
        <t>LS10B002</t>
      </is>
    </nc>
  </rcc>
  <rrc rId="593" sId="1" eol="1" ref="A46:XFD46" action="insertRow"/>
  <rcc rId="594" sId="1">
    <nc r="B46" t="inlineStr">
      <is>
        <t>Legend</t>
      </is>
    </nc>
  </rcc>
  <rrc rId="595" sId="1" eol="1" ref="A47:XFD47" action="insertRow"/>
  <rcc rId="596" sId="1">
    <nc r="B47" t="inlineStr">
      <is>
        <t>Purchased Items</t>
      </is>
    </nc>
  </rcc>
  <rfmt sheetId="1" sqref="B47">
    <dxf>
      <fill>
        <patternFill patternType="solid">
          <bgColor rgb="FFFFFF00"/>
        </patternFill>
      </fill>
    </dxf>
  </rfmt>
  <rrc rId="597" sId="1" eol="1" ref="A48:XFD48" action="insertRow"/>
  <rcc rId="598" sId="1">
    <nc r="B48" t="inlineStr">
      <is>
        <t>Purchased but not yet delivered</t>
      </is>
    </nc>
  </rcc>
  <rfmt sheetId="1" sqref="B48">
    <dxf>
      <fill>
        <patternFill patternType="solid">
          <bgColor theme="5" tint="0.39997558519241921"/>
        </patternFill>
      </fill>
    </dxf>
  </rfmt>
  <rcv guid="{32AB7B29-28A1-4B53-B79B-D048F426A637}" action="delete"/>
  <rcv guid="{32AB7B29-28A1-4B53-B79B-D048F426A637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9" sId="1" eol="1" ref="A49:XFD49" action="insertRow"/>
  <rcc rId="600" sId="1">
    <nc r="B49" t="inlineStr">
      <is>
        <t>Free items already in possession</t>
      </is>
    </nc>
  </rcc>
  <rfmt sheetId="1" sqref="B49">
    <dxf>
      <fill>
        <patternFill patternType="solid">
          <bgColor theme="4" tint="-0.249977111117893"/>
        </patternFill>
      </fill>
    </dxf>
  </rfmt>
  <rfmt sheetId="1" sqref="B49">
    <dxf>
      <fill>
        <patternFill>
          <bgColor theme="4" tint="0.39997558519241921"/>
        </patternFill>
      </fill>
    </dxf>
  </rfmt>
  <rfmt sheetId="1" sqref="B9:K9">
    <dxf>
      <fill>
        <patternFill patternType="solid">
          <bgColor theme="4" tint="0.39997558519241921"/>
        </patternFill>
      </fill>
    </dxf>
  </rfmt>
  <rfmt sheetId="1" sqref="B12:K13">
    <dxf>
      <fill>
        <patternFill patternType="solid">
          <bgColor theme="4" tint="0.39997558519241921"/>
        </patternFill>
      </fill>
    </dxf>
  </rfmt>
  <rfmt sheetId="1" sqref="B15:K15">
    <dxf>
      <fill>
        <patternFill patternType="solid">
          <bgColor theme="4" tint="0.39997558519241921"/>
        </patternFill>
      </fill>
    </dxf>
  </rfmt>
  <rfmt sheetId="1" sqref="B17:K17">
    <dxf>
      <fill>
        <patternFill patternType="solid">
          <bgColor theme="4" tint="0.39997558519241921"/>
        </patternFill>
      </fill>
    </dxf>
  </rfmt>
  <rfmt sheetId="1" sqref="B19:K21">
    <dxf>
      <fill>
        <patternFill patternType="solid">
          <bgColor theme="4" tint="0.39997558519241921"/>
        </patternFill>
      </fill>
    </dxf>
  </rfmt>
  <rfmt sheetId="1" sqref="B32:K32">
    <dxf>
      <fill>
        <patternFill patternType="solid">
          <bgColor theme="4" tint="0.39997558519241921"/>
        </patternFill>
      </fill>
    </dxf>
  </rfmt>
  <rfmt sheetId="1" sqref="B39:K39">
    <dxf>
      <fill>
        <patternFill patternType="solid">
          <bgColor theme="4" tint="0.39997558519241921"/>
        </patternFill>
      </fill>
    </dxf>
  </rfmt>
  <rfmt sheetId="1" sqref="A10:A11">
    <dxf>
      <fill>
        <patternFill>
          <bgColor theme="0"/>
        </patternFill>
      </fill>
    </dxf>
  </rfmt>
  <rfmt sheetId="1" sqref="A42:A43">
    <dxf>
      <fill>
        <patternFill>
          <bgColor theme="0"/>
        </patternFill>
      </fill>
    </dxf>
  </rfmt>
  <rcc rId="601" sId="1">
    <oc r="C40" t="inlineStr">
      <is>
        <t>Team 10</t>
      </is>
    </oc>
    <nc r="C40" t="inlineStr">
      <is>
        <t>Lowes</t>
      </is>
    </nc>
  </rcc>
  <rcc rId="602" sId="1">
    <oc r="K40">
      <f>15</f>
    </oc>
    <nc r="K40">
      <v>16.13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" sId="1">
    <oc r="L41" t="inlineStr">
      <is>
        <t>N/A</t>
      </is>
    </oc>
    <nc r="L41" t="inlineStr">
      <is>
        <t>https://www.lowes.com/pd/3-8-CAT-PS1-09-Douglas-Fir-Plywood-Sheathing-Application-as-4-x-8/1000154515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4" sId="1" eol="1" ref="A50:XFD50" action="insertRow"/>
  <rcc rId="605" sId="1">
    <nc r="B50" t="inlineStr">
      <is>
        <t xml:space="preserve">3D printed </t>
      </is>
    </nc>
  </rcc>
  <rfmt sheetId="1" sqref="B50">
    <dxf>
      <fill>
        <patternFill patternType="solid">
          <bgColor theme="9" tint="0.39997558519241921"/>
        </patternFill>
      </fill>
    </dxf>
  </rfmt>
  <rfmt sheetId="1" sqref="B2:J3">
    <dxf>
      <fill>
        <patternFill patternType="solid">
          <bgColor theme="9" tint="0.39997558519241921"/>
        </patternFill>
      </fill>
    </dxf>
  </rfmt>
  <rfmt sheetId="1" sqref="B5:J5">
    <dxf>
      <fill>
        <patternFill patternType="solid">
          <bgColor theme="9" tint="0.39997558519241921"/>
        </patternFill>
      </fill>
    </dxf>
  </rfmt>
  <rfmt sheetId="1" sqref="K2:K3">
    <dxf>
      <fill>
        <patternFill patternType="solid">
          <bgColor theme="9" tint="0.39997558519241921"/>
        </patternFill>
      </fill>
    </dxf>
  </rfmt>
  <rfmt sheetId="1" sqref="K5">
    <dxf>
      <fill>
        <patternFill patternType="solid">
          <bgColor theme="9" tint="0.39997558519241921"/>
        </patternFill>
      </fill>
    </dxf>
  </rfmt>
  <rfmt sheetId="1" sqref="B8:K8">
    <dxf>
      <fill>
        <patternFill patternType="solid">
          <bgColor theme="9" tint="0.39997558519241921"/>
        </patternFill>
      </fill>
    </dxf>
  </rfmt>
  <rfmt sheetId="1" sqref="B22:K27">
    <dxf>
      <fill>
        <patternFill patternType="solid">
          <bgColor theme="9" tint="0.39997558519241921"/>
        </patternFill>
      </fill>
    </dxf>
  </rfmt>
  <rfmt sheetId="1" sqref="B29:K31">
    <dxf>
      <fill>
        <patternFill patternType="solid">
          <bgColor theme="9" tint="0.39997558519241921"/>
        </patternFill>
      </fill>
    </dxf>
  </rfmt>
  <rfmt sheetId="1" sqref="B33:K34">
    <dxf>
      <fill>
        <patternFill patternType="solid">
          <bgColor theme="9" tint="0.39997558519241921"/>
        </patternFill>
      </fill>
    </dxf>
  </rfmt>
  <rfmt sheetId="1" sqref="B36:K38">
    <dxf>
      <fill>
        <patternFill patternType="solid">
          <bgColor theme="9" tint="0.39997558519241921"/>
        </patternFill>
      </fill>
    </dxf>
  </rfmt>
  <rfmt sheetId="1" sqref="B41:K41">
    <dxf>
      <fill>
        <patternFill patternType="solid">
          <bgColor theme="9" tint="0.39997558519241921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6" sId="1" eol="1" ref="A51:XFD51" action="insertRow"/>
  <rcc rId="607" sId="1">
    <nc r="B51" t="inlineStr">
      <is>
        <t>Non-existent feature</t>
      </is>
    </nc>
  </rcc>
  <rfmt sheetId="1" sqref="B51">
    <dxf>
      <fill>
        <patternFill patternType="solid">
          <bgColor theme="7" tint="0.39997558519241921"/>
        </patternFill>
      </fill>
    </dxf>
  </rfmt>
  <rfmt sheetId="1" sqref="B4:K4">
    <dxf>
      <fill>
        <patternFill patternType="solid">
          <bgColor theme="7" tint="0.39997558519241921"/>
        </patternFill>
      </fill>
    </dxf>
  </rfmt>
  <rfmt sheetId="1" sqref="B7:K7">
    <dxf>
      <fill>
        <patternFill patternType="solid">
          <bgColor theme="5" tint="0.3999755851924192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fmt sheetId="1" sqref="F1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m rId="2" sheetId="1" source="F1:F2" destination="G1:G2" sourceSheetId="1"/>
  <rfmt sheetId="1" sqref="F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</dxf>
  </rfmt>
  <rm rId="3" sheetId="1" source="G1:G2" destination="E42:E43" sourceSheetId="1"/>
  <rcc rId="4" sId="1">
    <nc r="E43">
      <f>SUM(F2:F41)</f>
    </nc>
  </rcc>
  <rm rId="5" sheetId="1" source="E42:E43" destination="F42:F43" sourceSheetId="1"/>
  <rfmt sheetId="1" sqref="H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</dxf>
  </rfmt>
  <rm rId="6" sheetId="1" source="F1:F1048576" destination="I1:I1048576" sourceSheetId="1">
    <rfmt sheetId="1" xfDxf="1" sqref="I1:I1048576" start="0" length="0"/>
  </rm>
  <rm rId="7" sheetId="1" source="H1:I1048576" destination="F1:G1048576" sourceSheetId="1">
    <rfmt sheetId="1" xfDxf="1" sqref="F1:F1048576" start="0" length="0"/>
    <rfmt sheetId="1" xfDxf="1" sqref="F1:F1048576" start="0" length="0"/>
  </rm>
  <rm rId="8" sheetId="1" source="E1:G43" destination="F1:H43" sourceSheetId="1"/>
  <rfmt sheetId="1" sqref="E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</dxf>
  </rfmt>
  <rcc rId="9" sId="1">
    <nc r="E1" t="inlineStr">
      <is>
        <t>Weight</t>
      </is>
    </nc>
  </rcc>
  <rcc rId="10" sId="1">
    <nc r="E2">
      <v>0.15</v>
    </nc>
  </rcc>
  <rcc rId="11" sId="1">
    <nc r="E3">
      <v>1.29</v>
    </nc>
  </rcc>
  <rcc rId="12" sId="1">
    <nc r="E4">
      <v>0</v>
    </nc>
  </rcc>
  <rcc rId="13" sId="1">
    <nc r="E5">
      <v>1.08</v>
    </nc>
  </rcc>
  <rcc rId="14" sId="1">
    <nc r="E6">
      <v>0.02</v>
    </nc>
  </rcc>
  <rcc rId="15" sId="1">
    <nc r="E8">
      <v>0.02</v>
    </nc>
  </rcc>
  <rcc rId="16" sId="1">
    <nc r="E9">
      <v>1.7</v>
    </nc>
  </rcc>
  <rcc rId="17" sId="1">
    <nc r="E11">
      <v>1.7</v>
    </nc>
  </rcc>
  <rcc rId="18" sId="1">
    <nc r="E12">
      <v>0.24</v>
    </nc>
  </rcc>
  <rcc rId="19" sId="1">
    <nc r="E13">
      <v>0.01</v>
    </nc>
  </rcc>
  <rcc rId="20" sId="1">
    <nc r="E14">
      <v>0.01</v>
    </nc>
  </rcc>
  <rcc rId="21" sId="1">
    <nc r="E16">
      <v>0.56000000000000005</v>
    </nc>
  </rcc>
  <rcc rId="22" sId="1">
    <nc r="E19">
      <v>2.33</v>
    </nc>
  </rcc>
  <rcc rId="23" sId="1">
    <nc r="E18">
      <v>1.85</v>
    </nc>
  </rcc>
  <rcc rId="24" sId="1">
    <nc r="E20">
      <v>0.01</v>
    </nc>
  </rcc>
  <rcc rId="25" sId="1">
    <nc r="E21">
      <v>0.06</v>
    </nc>
  </rcc>
  <rcc rId="26" sId="1">
    <nc r="E22">
      <v>0.05</v>
    </nc>
  </rcc>
  <rcc rId="27" sId="1">
    <nc r="E23">
      <v>2.64</v>
    </nc>
  </rcc>
  <rcc rId="28" sId="1">
    <nc r="E24">
      <v>0.19</v>
    </nc>
  </rcc>
  <rcc rId="29" sId="1">
    <nc r="E25">
      <v>0.8</v>
    </nc>
  </rcc>
  <rcc rId="30" sId="1">
    <nc r="E26">
      <v>0.74</v>
    </nc>
  </rcc>
  <rcc rId="31" sId="1">
    <nc r="E28">
      <v>0.01</v>
    </nc>
  </rcc>
  <rcc rId="32" sId="1">
    <nc r="E29">
      <v>0.01</v>
    </nc>
  </rcc>
  <rcc rId="33" sId="1">
    <nc r="E30">
      <v>0.44</v>
    </nc>
  </rcc>
  <rcc rId="34" sId="1">
    <nc r="E31">
      <v>1.95</v>
    </nc>
  </rcc>
  <rcc rId="35" sId="1">
    <nc r="E32">
      <v>0.35</v>
    </nc>
  </rcc>
  <rcc rId="36" sId="1">
    <nc r="E33">
      <v>0.01</v>
    </nc>
  </rcc>
  <rcc rId="37" sId="1">
    <nc r="E34">
      <v>1.49</v>
    </nc>
  </rcc>
  <rcc rId="38" sId="1">
    <nc r="E35">
      <v>0.08</v>
    </nc>
  </rcc>
  <rcc rId="39" sId="1">
    <nc r="E36">
      <v>0.1</v>
    </nc>
  </rcc>
  <rcc rId="40" sId="1">
    <nc r="E37">
      <v>0.02</v>
    </nc>
  </rcc>
  <rcc rId="41" sId="1">
    <nc r="E38">
      <v>0</v>
    </nc>
  </rcc>
  <rcc rId="42" sId="1">
    <nc r="E39">
      <v>10.08</v>
    </nc>
  </rcc>
  <rcc rId="43" sId="1">
    <nc r="E40">
      <v>0.71</v>
    </nc>
  </rcc>
  <rcc rId="44" sId="1">
    <nc r="E41">
      <v>1.06</v>
    </nc>
  </rcc>
  <rcc rId="45" sId="1">
    <nc r="H1" t="inlineStr">
      <is>
        <t xml:space="preserve">Total of parts </t>
      </is>
    </nc>
  </rcc>
  <rcc rId="46" sId="1">
    <nc r="G1" t="inlineStr">
      <is>
        <t>Cost of Material per lb (USD)</t>
      </is>
    </nc>
  </rcc>
  <rm rId="47" sheetId="1" source="F1:H43" destination="G1:I43" sourceSheetId="1"/>
  <rcc rId="48" sId="1">
    <nc r="F1" t="inlineStr">
      <is>
        <t>Adjusted Weight</t>
      </is>
    </nc>
  </rcc>
  <rfmt sheetId="1" sqref="F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</dxf>
  </rfmt>
  <rcc rId="49" sId="1">
    <nc r="F2">
      <f>E2*0.25</f>
    </nc>
  </rcc>
  <rcc rId="50" sId="1">
    <nc r="H2">
      <f>10</f>
    </nc>
  </rcc>
  <rcc rId="51" sId="1">
    <nc r="G2">
      <f>F2*D2</f>
    </nc>
  </rcc>
  <rcc rId="52" sId="1">
    <nc r="I2">
      <f>H2*G2</f>
    </nc>
  </rcc>
  <rcc rId="53" sId="1">
    <nc r="G1" t="inlineStr">
      <is>
        <t>Adjusted total Weight</t>
      </is>
    </nc>
  </rcc>
  <rcc rId="54" sId="1">
    <nc r="F3">
      <f>E3*0.25</f>
    </nc>
  </rcc>
  <rcc rId="55" sId="1">
    <nc r="F4">
      <f>E4*0.25</f>
    </nc>
  </rcc>
  <rcc rId="56" sId="1">
    <nc r="F5">
      <f>E5*0.25</f>
    </nc>
  </rcc>
  <rcc rId="57" sId="1">
    <nc r="F6">
      <f>E6*0.25</f>
    </nc>
  </rcc>
  <rcc rId="58" sId="1">
    <nc r="F7">
      <f>E7*0.25</f>
    </nc>
  </rcc>
  <rcc rId="59" sId="1">
    <nc r="F8">
      <f>E8*0.25</f>
    </nc>
  </rcc>
  <rcc rId="60" sId="1">
    <nc r="F9">
      <f>E9*0.25</f>
    </nc>
  </rcc>
  <rcc rId="61" sId="1">
    <nc r="F10">
      <f>E10*0.25</f>
    </nc>
  </rcc>
  <rcc rId="62" sId="1">
    <nc r="F11">
      <f>E11*0.25</f>
    </nc>
  </rcc>
  <rcc rId="63" sId="1">
    <nc r="F12">
      <f>E12*0.25</f>
    </nc>
  </rcc>
  <rcc rId="64" sId="1">
    <nc r="F13">
      <f>E13*0.25</f>
    </nc>
  </rcc>
  <rcc rId="65" sId="1">
    <nc r="F14">
      <f>E14*0.25</f>
    </nc>
  </rcc>
  <rcc rId="66" sId="1">
    <nc r="F15">
      <f>E15*0.25</f>
    </nc>
  </rcc>
  <rcc rId="67" sId="1">
    <nc r="F16">
      <f>E16*0.25</f>
    </nc>
  </rcc>
  <rcc rId="68" sId="1">
    <nc r="F17">
      <f>E17*0.25</f>
    </nc>
  </rcc>
  <rcc rId="69" sId="1">
    <nc r="F18">
      <f>E18*0.25</f>
    </nc>
  </rcc>
  <rcc rId="70" sId="1">
    <nc r="F19">
      <f>E19*0.25</f>
    </nc>
  </rcc>
  <rcc rId="71" sId="1">
    <nc r="F20">
      <f>E20*0.25</f>
    </nc>
  </rcc>
  <rcc rId="72" sId="1">
    <nc r="F21">
      <f>E21*0.25</f>
    </nc>
  </rcc>
  <rcc rId="73" sId="1">
    <nc r="F22">
      <f>E22*0.25</f>
    </nc>
  </rcc>
  <rcc rId="74" sId="1">
    <nc r="F23">
      <f>E23*0.25</f>
    </nc>
  </rcc>
  <rcc rId="75" sId="1">
    <nc r="F24">
      <f>E24*0.25</f>
    </nc>
  </rcc>
  <rcc rId="76" sId="1">
    <nc r="F25">
      <f>E25*0.25</f>
    </nc>
  </rcc>
  <rcc rId="77" sId="1">
    <nc r="F26">
      <f>E26*0.25</f>
    </nc>
  </rcc>
  <rcc rId="78" sId="1">
    <nc r="F27">
      <f>E27*0.25</f>
    </nc>
  </rcc>
  <rcc rId="79" sId="1">
    <nc r="F28">
      <f>E28*0.25</f>
    </nc>
  </rcc>
  <rcc rId="80" sId="1">
    <nc r="F29">
      <f>E29*0.25</f>
    </nc>
  </rcc>
  <rcc rId="81" sId="1">
    <nc r="F30">
      <f>E30*0.25</f>
    </nc>
  </rcc>
  <rcc rId="82" sId="1">
    <nc r="F31">
      <f>E31*0.25</f>
    </nc>
  </rcc>
  <rcc rId="83" sId="1">
    <nc r="F32">
      <f>E32*0.25</f>
    </nc>
  </rcc>
  <rcc rId="84" sId="1">
    <nc r="F33">
      <f>E33*0.25</f>
    </nc>
  </rcc>
  <rcc rId="85" sId="1">
    <nc r="F34">
      <f>E34*0.25</f>
    </nc>
  </rcc>
  <rcc rId="86" sId="1">
    <nc r="F35">
      <f>E35*0.25</f>
    </nc>
  </rcc>
  <rcc rId="87" sId="1">
    <nc r="F36">
      <f>E36*0.25</f>
    </nc>
  </rcc>
  <rcc rId="88" sId="1">
    <nc r="F37">
      <f>E37*0.25</f>
    </nc>
  </rcc>
  <rcc rId="89" sId="1">
    <nc r="F38">
      <f>E38*0.25</f>
    </nc>
  </rcc>
  <rcc rId="90" sId="1">
    <nc r="F39">
      <f>E39*0.25</f>
    </nc>
  </rcc>
  <rcc rId="91" sId="1">
    <nc r="F40">
      <f>E40*0.25</f>
    </nc>
  </rcc>
  <rcc rId="92" sId="1">
    <nc r="F41">
      <f>E41*0.25</f>
    </nc>
  </rcc>
  <rcc rId="93" sId="1">
    <nc r="G3">
      <f>F3*D3</f>
    </nc>
  </rcc>
  <rcc rId="94" sId="1">
    <nc r="G4">
      <f>F4*D4</f>
    </nc>
  </rcc>
  <rcc rId="95" sId="1">
    <nc r="G5">
      <f>F5*D5</f>
    </nc>
  </rcc>
  <rcc rId="96" sId="1">
    <nc r="G6">
      <f>F6*D6</f>
    </nc>
  </rcc>
  <rcc rId="97" sId="1">
    <nc r="G7">
      <f>F7*D7</f>
    </nc>
  </rcc>
  <rcc rId="98" sId="1">
    <nc r="G8">
      <f>F8*D8</f>
    </nc>
  </rcc>
  <rcc rId="99" sId="1">
    <nc r="G9">
      <f>F9*D9</f>
    </nc>
  </rcc>
  <rcc rId="100" sId="1">
    <nc r="G10">
      <f>F10*D10</f>
    </nc>
  </rcc>
  <rcc rId="101" sId="1">
    <nc r="G11">
      <f>F11*D11</f>
    </nc>
  </rcc>
  <rcc rId="102" sId="1">
    <nc r="G12">
      <f>F12*D12</f>
    </nc>
  </rcc>
  <rcc rId="103" sId="1">
    <nc r="G13">
      <f>F13*D13</f>
    </nc>
  </rcc>
  <rcc rId="104" sId="1">
    <nc r="G14">
      <f>F14*D14</f>
    </nc>
  </rcc>
  <rcc rId="105" sId="1">
    <nc r="G15">
      <f>F15*D15</f>
    </nc>
  </rcc>
  <rcc rId="106" sId="1">
    <nc r="G16">
      <f>F16*D16</f>
    </nc>
  </rcc>
  <rcc rId="107" sId="1">
    <nc r="G17">
      <f>F17*D17</f>
    </nc>
  </rcc>
  <rcc rId="108" sId="1">
    <nc r="G18">
      <f>F18*D18</f>
    </nc>
  </rcc>
  <rcc rId="109" sId="1">
    <nc r="G19">
      <f>F19*D19</f>
    </nc>
  </rcc>
  <rcc rId="110" sId="1">
    <nc r="G20">
      <f>F20*D20</f>
    </nc>
  </rcc>
  <rcc rId="111" sId="1">
    <nc r="G21">
      <f>F21*D21</f>
    </nc>
  </rcc>
  <rcc rId="112" sId="1">
    <nc r="G22">
      <f>F22*D22</f>
    </nc>
  </rcc>
  <rcc rId="113" sId="1">
    <nc r="G23">
      <f>F23*D23</f>
    </nc>
  </rcc>
  <rcc rId="114" sId="1">
    <nc r="G24">
      <f>F24*D24</f>
    </nc>
  </rcc>
  <rcc rId="115" sId="1">
    <nc r="G25">
      <f>F25*D25</f>
    </nc>
  </rcc>
  <rcc rId="116" sId="1">
    <nc r="G26">
      <f>F26*D26</f>
    </nc>
  </rcc>
  <rcc rId="117" sId="1">
    <nc r="G27">
      <f>F27*D27</f>
    </nc>
  </rcc>
  <rcc rId="118" sId="1">
    <nc r="G28">
      <f>F28*D28</f>
    </nc>
  </rcc>
  <rcc rId="119" sId="1">
    <nc r="G29">
      <f>F29*D29</f>
    </nc>
  </rcc>
  <rcc rId="120" sId="1">
    <nc r="G30">
      <f>F30*D30</f>
    </nc>
  </rcc>
  <rcc rId="121" sId="1">
    <nc r="G31">
      <f>F31*D31</f>
    </nc>
  </rcc>
  <rcc rId="122" sId="1">
    <nc r="G32">
      <f>F32*D32</f>
    </nc>
  </rcc>
  <rcc rId="123" sId="1">
    <nc r="G33">
      <f>F33*D33</f>
    </nc>
  </rcc>
  <rcc rId="124" sId="1">
    <nc r="G34">
      <f>F34*D34</f>
    </nc>
  </rcc>
  <rcc rId="125" sId="1">
    <nc r="G35">
      <f>F35*D35</f>
    </nc>
  </rcc>
  <rcc rId="126" sId="1">
    <nc r="G36">
      <f>F36*D36</f>
    </nc>
  </rcc>
  <rcc rId="127" sId="1">
    <nc r="G37">
      <f>F37*D37</f>
    </nc>
  </rcc>
  <rcc rId="128" sId="1">
    <nc r="G38">
      <f>F38*D38</f>
    </nc>
  </rcc>
  <rcc rId="129" sId="1">
    <nc r="G39">
      <f>F39*D39</f>
    </nc>
  </rcc>
  <rcc rId="130" sId="1">
    <nc r="G40">
      <f>F40*D40</f>
    </nc>
  </rcc>
  <rcc rId="131" sId="1">
    <nc r="G41">
      <f>F41*D41</f>
    </nc>
  </rcc>
  <rcc rId="132" sId="1">
    <nc r="H3">
      <f>10</f>
    </nc>
  </rcc>
  <rcc rId="133" sId="1">
    <nc r="H4">
      <f>10</f>
    </nc>
  </rcc>
  <rcc rId="134" sId="1">
    <nc r="H5">
      <f>10</f>
    </nc>
  </rcc>
  <rcc rId="135" sId="1">
    <nc r="H6">
      <f>10</f>
    </nc>
  </rcc>
  <rcc rId="136" sId="1">
    <nc r="H7">
      <f>10</f>
    </nc>
  </rcc>
  <rcc rId="137" sId="1">
    <nc r="H8">
      <f>10</f>
    </nc>
  </rcc>
  <rcc rId="138" sId="1">
    <nc r="H9">
      <f>10</f>
    </nc>
  </rcc>
  <rcc rId="139" sId="1">
    <nc r="H10">
      <f>10</f>
    </nc>
  </rcc>
  <rcc rId="140" sId="1">
    <nc r="H11">
      <f>10</f>
    </nc>
  </rcc>
  <rcc rId="141" sId="1">
    <nc r="H12">
      <f>10</f>
    </nc>
  </rcc>
  <rcc rId="142" sId="1">
    <nc r="H13">
      <f>10</f>
    </nc>
  </rcc>
  <rcc rId="143" sId="1">
    <nc r="H14">
      <f>10</f>
    </nc>
  </rcc>
  <rcc rId="144" sId="1">
    <nc r="H15">
      <f>10</f>
    </nc>
  </rcc>
  <rcc rId="145" sId="1">
    <nc r="H16">
      <f>10</f>
    </nc>
  </rcc>
  <rcc rId="146" sId="1">
    <nc r="H17">
      <f>10</f>
    </nc>
  </rcc>
  <rcc rId="147" sId="1">
    <nc r="H18">
      <f>10</f>
    </nc>
  </rcc>
  <rcc rId="148" sId="1">
    <nc r="H19">
      <f>10</f>
    </nc>
  </rcc>
  <rcc rId="149" sId="1">
    <nc r="H20">
      <f>10</f>
    </nc>
  </rcc>
  <rcc rId="150" sId="1">
    <nc r="H21">
      <f>10</f>
    </nc>
  </rcc>
  <rcc rId="151" sId="1">
    <nc r="H22">
      <f>10</f>
    </nc>
  </rcc>
  <rcc rId="152" sId="1">
    <nc r="H23">
      <f>10</f>
    </nc>
  </rcc>
  <rcc rId="153" sId="1">
    <nc r="H24">
      <f>10</f>
    </nc>
  </rcc>
  <rcc rId="154" sId="1">
    <nc r="H25">
      <f>10</f>
    </nc>
  </rcc>
  <rcc rId="155" sId="1">
    <nc r="H26">
      <f>10</f>
    </nc>
  </rcc>
  <rcc rId="156" sId="1">
    <nc r="H27">
      <f>10</f>
    </nc>
  </rcc>
  <rcc rId="157" sId="1">
    <nc r="H28">
      <f>10</f>
    </nc>
  </rcc>
  <rcc rId="158" sId="1">
    <nc r="H29">
      <f>10</f>
    </nc>
  </rcc>
  <rcc rId="159" sId="1">
    <nc r="H30">
      <f>10</f>
    </nc>
  </rcc>
  <rcc rId="160" sId="1">
    <nc r="H31">
      <f>10</f>
    </nc>
  </rcc>
  <rcc rId="161" sId="1">
    <nc r="H32">
      <f>10</f>
    </nc>
  </rcc>
  <rcc rId="162" sId="1">
    <nc r="H33">
      <f>10</f>
    </nc>
  </rcc>
  <rcc rId="163" sId="1">
    <nc r="H34">
      <f>10</f>
    </nc>
  </rcc>
  <rcc rId="164" sId="1">
    <nc r="H35">
      <f>10</f>
    </nc>
  </rcc>
  <rcc rId="165" sId="1">
    <nc r="H36">
      <f>10</f>
    </nc>
  </rcc>
  <rcc rId="166" sId="1">
    <nc r="H37">
      <f>10</f>
    </nc>
  </rcc>
  <rcc rId="167" sId="1">
    <nc r="H38">
      <f>10</f>
    </nc>
  </rcc>
  <rcc rId="168" sId="1">
    <nc r="H39">
      <f>10</f>
    </nc>
  </rcc>
  <rcc rId="169" sId="1">
    <nc r="H40">
      <f>10</f>
    </nc>
  </rcc>
  <rcc rId="170" sId="1">
    <nc r="H41">
      <f>10</f>
    </nc>
  </rcc>
  <rcc rId="171" sId="1">
    <nc r="I3">
      <f>H3*G3</f>
    </nc>
  </rcc>
  <rcc rId="172" sId="1">
    <nc r="I4">
      <f>H4*G4</f>
    </nc>
  </rcc>
  <rcc rId="173" sId="1">
    <nc r="I5">
      <f>H5*G5</f>
    </nc>
  </rcc>
  <rcc rId="174" sId="1">
    <nc r="I6">
      <f>H6*G6</f>
    </nc>
  </rcc>
  <rcc rId="175" sId="1">
    <nc r="I7">
      <f>H7*G7</f>
    </nc>
  </rcc>
  <rcc rId="176" sId="1">
    <nc r="I8">
      <f>H8*G8</f>
    </nc>
  </rcc>
  <rcc rId="177" sId="1">
    <nc r="I9">
      <f>H9*G9</f>
    </nc>
  </rcc>
  <rcc rId="178" sId="1">
    <nc r="I10">
      <f>H10*G10</f>
    </nc>
  </rcc>
  <rcc rId="179" sId="1">
    <nc r="I11">
      <f>H11*G11</f>
    </nc>
  </rcc>
  <rcc rId="180" sId="1">
    <nc r="I12">
      <f>H12*G12</f>
    </nc>
  </rcc>
  <rcc rId="181" sId="1">
    <nc r="I13">
      <f>H13*G13</f>
    </nc>
  </rcc>
  <rcc rId="182" sId="1">
    <nc r="I14">
      <f>H14*G14</f>
    </nc>
  </rcc>
  <rcc rId="183" sId="1">
    <nc r="I15">
      <f>H15*G15</f>
    </nc>
  </rcc>
  <rcc rId="184" sId="1">
    <nc r="I16">
      <f>H16*G16</f>
    </nc>
  </rcc>
  <rcc rId="185" sId="1">
    <nc r="I17">
      <f>H17*G17</f>
    </nc>
  </rcc>
  <rcc rId="186" sId="1">
    <nc r="I18">
      <f>H18*G18</f>
    </nc>
  </rcc>
  <rcc rId="187" sId="1">
    <nc r="I19">
      <f>H19*G19</f>
    </nc>
  </rcc>
  <rcc rId="188" sId="1">
    <nc r="I20">
      <f>H20*G20</f>
    </nc>
  </rcc>
  <rcc rId="189" sId="1">
    <nc r="I21">
      <f>H21*G21</f>
    </nc>
  </rcc>
  <rcc rId="190" sId="1">
    <nc r="I22">
      <f>H22*G22</f>
    </nc>
  </rcc>
  <rcc rId="191" sId="1">
    <nc r="I23">
      <f>H23*G23</f>
    </nc>
  </rcc>
  <rcc rId="192" sId="1">
    <nc r="I24">
      <f>H24*G24</f>
    </nc>
  </rcc>
  <rcc rId="193" sId="1">
    <nc r="I25">
      <f>H25*G25</f>
    </nc>
  </rcc>
  <rcc rId="194" sId="1">
    <nc r="I26">
      <f>H26*G26</f>
    </nc>
  </rcc>
  <rcc rId="195" sId="1">
    <nc r="I27">
      <f>H27*G27</f>
    </nc>
  </rcc>
  <rcc rId="196" sId="1">
    <nc r="I28">
      <f>H28*G28</f>
    </nc>
  </rcc>
  <rcc rId="197" sId="1">
    <nc r="I29">
      <f>H29*G29</f>
    </nc>
  </rcc>
  <rcc rId="198" sId="1">
    <nc r="I30">
      <f>H30*G30</f>
    </nc>
  </rcc>
  <rcc rId="199" sId="1">
    <nc r="I31">
      <f>H31*G31</f>
    </nc>
  </rcc>
  <rcc rId="200" sId="1">
    <nc r="I32">
      <f>H32*G32</f>
    </nc>
  </rcc>
  <rcc rId="201" sId="1">
    <nc r="I33">
      <f>H33*G33</f>
    </nc>
  </rcc>
  <rcc rId="202" sId="1">
    <nc r="I34">
      <f>H34*G34</f>
    </nc>
  </rcc>
  <rcc rId="203" sId="1">
    <nc r="I35">
      <f>H35*G35</f>
    </nc>
  </rcc>
  <rcc rId="204" sId="1">
    <nc r="I36">
      <f>H36*G36</f>
    </nc>
  </rcc>
  <rcc rId="205" sId="1">
    <nc r="I37">
      <f>H37*G37</f>
    </nc>
  </rcc>
  <rcc rId="206" sId="1">
    <nc r="I38">
      <f>H38*G38</f>
    </nc>
  </rcc>
  <rcc rId="207" sId="1">
    <nc r="I39">
      <f>H39*G39</f>
    </nc>
  </rcc>
  <rcc rId="208" sId="1">
    <nc r="I40">
      <f>H40*G40</f>
    </nc>
  </rcc>
  <rcc rId="209" sId="1">
    <nc r="I41">
      <f>H41*G41</f>
    </nc>
  </rcc>
  <rfmt sheetId="1" sqref="I42" start="0" length="0">
    <dxf>
      <font>
        <sz val="11"/>
        <color theme="1"/>
        <name val="Calibri"/>
        <scheme val="minor"/>
      </font>
      <alignment horizontal="general" vertical="bottom" wrapText="0" readingOrder="0"/>
    </dxf>
  </rfmt>
  <rcc rId="210" sId="1">
    <nc r="E17">
      <v>0.28999999999999998</v>
    </nc>
  </rcc>
  <rcc rId="211" sId="1">
    <nc r="E15">
      <v>0.24</v>
    </nc>
  </rcc>
  <rcc rId="212" sId="1">
    <nc r="E27">
      <v>0.33</v>
    </nc>
  </rcc>
  <rm rId="213" sheetId="1" source="I42:I43" destination="I43:I44" sourceSheetId="1"/>
  <rm rId="214" sheetId="1" source="I43:I44" destination="J1:J2" sourceSheetId="1"/>
  <rfmt sheetId="1" sqref="J1" start="0" length="0">
    <dxf>
      <font>
        <sz val="11"/>
        <color theme="1"/>
        <name val="Century Gothic Navajo"/>
        <scheme val="none"/>
      </font>
    </dxf>
  </rfmt>
  <rfmt sheetId="1" sqref="J1" start="0" length="2147483647">
    <dxf>
      <font>
        <sz val="12"/>
      </font>
    </dxf>
  </rfmt>
  <rcc rId="215" sId="1">
    <nc r="J1" t="inlineStr">
      <is>
        <r>
          <rPr>
            <sz val="12"/>
            <color theme="1"/>
            <rFont val="Century Gothic"/>
            <family val="2"/>
          </rPr>
          <t xml:space="preserve">Total </t>
        </r>
        <r>
          <rPr>
            <sz val="12"/>
            <color theme="1"/>
            <rFont val="Century Gothic Navajo"/>
            <family val="2"/>
          </rPr>
          <t xml:space="preserve"> </t>
        </r>
      </is>
    </nc>
  </rcc>
  <rfmt sheetId="1" sqref="J1">
    <dxf>
      <alignment horizontal="center" readingOrder="0"/>
    </dxf>
  </rfmt>
  <rfmt sheetId="1" sqref="N11">
    <dxf>
      <alignment vertical="center" readingOrder="0"/>
    </dxf>
  </rfmt>
  <rfmt sheetId="1" sqref="J1">
    <dxf>
      <alignment vertical="center" readingOrder="0"/>
    </dxf>
  </rfmt>
  <rfmt sheetId="1" sqref="J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</rfmt>
  <rfmt sheetId="1" sqref="J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v guid="{32AB7B29-28A1-4B53-B79B-D048F426A637}" action="delete"/>
  <rcv guid="{32AB7B29-28A1-4B53-B79B-D048F426A637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4:K44">
    <dxf>
      <fill>
        <patternFill patternType="solid">
          <bgColor theme="4" tint="0.39997558519241921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45">
    <dxf>
      <numFmt numFmtId="2" formatCode="0.00"/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8" sId="1" eol="1" ref="A52:XFD52" action="insertRow"/>
  <rcc rId="609" sId="1">
    <nc r="B52" t="inlineStr">
      <is>
        <t>Purchased and modified</t>
      </is>
    </nc>
  </rcc>
  <rfmt sheetId="1" sqref="B52">
    <dxf>
      <fill>
        <patternFill patternType="solid">
          <bgColor rgb="FF00B0F0"/>
        </patternFill>
      </fill>
    </dxf>
  </rfmt>
  <rfmt sheetId="1" sqref="B6:K6">
    <dxf>
      <fill>
        <patternFill patternType="solid">
          <bgColor rgb="FF00B0F0"/>
        </patternFill>
      </fill>
    </dxf>
  </rfmt>
  <rfmt sheetId="1" sqref="B14:K14">
    <dxf>
      <fill>
        <patternFill patternType="solid">
          <bgColor rgb="FF00B0F0"/>
        </patternFill>
      </fill>
    </dxf>
  </rfmt>
  <rfmt sheetId="1" sqref="B6" start="0" length="0">
    <dxf>
      <fill>
        <patternFill patternType="none">
          <bgColor indexed="65"/>
        </patternFill>
      </fill>
      <border outline="0">
        <left/>
        <right/>
        <top/>
        <bottom/>
      </border>
    </dxf>
  </rfmt>
  <rcc rId="610" sId="1" xfDxf="1" dxf="1">
    <oc r="B6" t="inlineStr">
      <is>
        <t>N/A</t>
      </is>
    </oc>
    <nc r="B6">
      <v>114409</v>
    </nc>
    <ndxf>
      <font>
        <sz val="9"/>
        <color rgb="FF5D5D5D"/>
        <name val="Arial"/>
        <scheme val="none"/>
      </font>
    </ndxf>
  </rcc>
  <rfmt sheetId="1" sqref="B6">
    <dxf>
      <fill>
        <patternFill patternType="solid">
          <bgColor rgb="FF00B0F0"/>
        </patternFill>
      </fill>
    </dxf>
  </rfmt>
  <rcc rId="611" sId="1">
    <oc r="K6">
      <f>I6*H6</f>
    </oc>
    <nc r="K6">
      <v>5.97</v>
    </nc>
  </rcc>
  <rfmt sheetId="1" sqref="B14" start="0" length="0">
    <dxf>
      <fill>
        <patternFill patternType="none">
          <bgColor indexed="65"/>
        </patternFill>
      </fill>
      <border outline="0">
        <left/>
        <right/>
        <top/>
        <bottom/>
      </border>
    </dxf>
  </rfmt>
  <rcc rId="612" sId="1" xfDxf="1" dxf="1">
    <oc r="B14" t="inlineStr">
      <is>
        <t>LS10B010</t>
      </is>
    </oc>
    <nc r="B14">
      <v>114409</v>
    </nc>
    <ndxf>
      <font>
        <sz val="9"/>
        <color rgb="FF5D5D5D"/>
        <name val="Arial"/>
        <scheme val="none"/>
      </font>
    </ndxf>
  </rcc>
  <rfmt sheetId="1" sqref="B14">
    <dxf>
      <fill>
        <patternFill patternType="solid">
          <bgColor rgb="FF00B0F0"/>
        </patternFill>
      </fill>
    </dxf>
  </rfmt>
  <rcc rId="613" sId="1">
    <oc r="K14">
      <f>I14*H14</f>
    </oc>
    <nc r="K14">
      <v>5.97</v>
    </nc>
  </rcc>
  <rcc rId="614" sId="1">
    <oc r="C14" t="inlineStr">
      <is>
        <t>N/A</t>
      </is>
    </oc>
    <nc r="C14" t="inlineStr">
      <is>
        <t>Lowes</t>
      </is>
    </nc>
  </rcc>
  <rcc rId="615" sId="1">
    <oc r="C6" t="inlineStr">
      <is>
        <t>N/A</t>
      </is>
    </oc>
    <nc r="C6" t="inlineStr">
      <is>
        <t>Lowes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6" sId="1" xfDxf="1" dxf="1">
    <oc r="L6" t="inlineStr">
      <is>
        <t>N/A</t>
      </is>
    </oc>
    <nc r="L6" t="inlineStr">
      <is>
        <t>https://www.lowes.com/pd/Blue-Hawk-5-16-in-x-1-1-4-in-Plain-Coarse-Thread-Exterior-Carriage-Bolt-20-Count/50254731</t>
      </is>
    </nc>
  </rcc>
  <rcc rId="617" sId="1" xfDxf="1" dxf="1">
    <oc r="L14" t="inlineStr">
      <is>
        <t>N/A</t>
      </is>
    </oc>
    <nc r="L14" t="inlineStr">
      <is>
        <t>https://www.lowes.com/pd/Blue-Hawk-5-16-in-x-1-1-4-in-Plain-Coarse-Thread-Exterior-Carriage-Bolt-20-Count/50254731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8" sId="1">
    <oc r="K16">
      <v>3</v>
    </oc>
    <nc r="K16">
      <v>0</v>
    </nc>
  </rcc>
  <rcc rId="619" sId="1">
    <oc r="K18">
      <v>3</v>
    </oc>
    <nc r="K18">
      <v>0</v>
    </nc>
  </rcc>
  <rcc rId="620" sId="1">
    <oc r="C16" t="inlineStr">
      <is>
        <t>N/A</t>
      </is>
    </oc>
    <nc r="C16" t="inlineStr">
      <is>
        <t>DuPont</t>
      </is>
    </nc>
  </rcc>
  <rcc rId="621" sId="1">
    <oc r="C18" t="inlineStr">
      <is>
        <t>N/A</t>
      </is>
    </oc>
    <nc r="C18" t="inlineStr">
      <is>
        <t>Dupont</t>
      </is>
    </nc>
  </rcc>
  <rfmt sheetId="1" sqref="B16:K16">
    <dxf>
      <fill>
        <patternFill patternType="solid">
          <bgColor theme="4" tint="0.39997558519241921"/>
        </patternFill>
      </fill>
    </dxf>
  </rfmt>
  <rfmt sheetId="1" sqref="B18:K18">
    <dxf>
      <fill>
        <patternFill patternType="solid">
          <bgColor theme="4" tint="0.39997558519241921"/>
        </patternFill>
      </fill>
    </dxf>
  </rfmt>
  <rcc rId="622" sId="1">
    <oc r="K35">
      <f>I35*H35</f>
    </oc>
    <nc r="K35">
      <f>15</f>
    </nc>
  </rcc>
  <rrc rId="623" sId="1" eol="1" ref="A53:XFD53" action="insertRow"/>
  <rcc rId="624" sId="1">
    <nc r="B53" t="inlineStr">
      <is>
        <t>Purchased from a non-retail source</t>
      </is>
    </nc>
  </rcc>
  <rfmt sheetId="1" sqref="B53">
    <dxf>
      <fill>
        <patternFill patternType="solid">
          <bgColor rgb="FF7030A0"/>
        </patternFill>
      </fill>
    </dxf>
  </rfmt>
  <rfmt sheetId="1" sqref="B35:K35">
    <dxf>
      <fill>
        <patternFill patternType="solid">
          <bgColor rgb="FF7030A0"/>
        </patternFill>
      </fill>
    </dxf>
  </rfmt>
  <rrc rId="625" sId="1" eol="1" ref="A54:XFD54" action="insertRow"/>
  <rcc rId="626" sId="1">
    <nc r="B54" t="inlineStr">
      <is>
        <t>Plan to purchase</t>
      </is>
    </nc>
  </rcc>
  <rcv guid="{32AB7B29-28A1-4B53-B79B-D048F426A637}" action="delete"/>
  <rcv guid="{32AB7B29-28A1-4B53-B79B-D048F426A637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7" sId="1">
    <oc r="K28">
      <v>25</v>
    </oc>
    <nc r="K28">
      <v>15.5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" sId="1">
    <oc r="B17" t="inlineStr">
      <is>
        <t>LS10B013</t>
      </is>
    </oc>
    <nc r="B17" t="inlineStr">
      <is>
        <t>N/A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1C1D05C-D985-433C-A7F6-488AEAACCD4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" sId="1">
    <oc r="H11">
      <f>10</f>
    </oc>
    <nc r="H11">
      <v>0</v>
    </nc>
  </rcc>
  <rcc rId="217" sId="1">
    <oc r="H31">
      <f>10</f>
    </oc>
    <nc r="H31">
      <v>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218" sheetId="1" source="I1:J41" destination="J1:K41" sourceSheetId="1"/>
  <rcc rId="219" sId="1">
    <nc r="I1" t="inlineStr">
      <is>
        <t>Material</t>
      </is>
    </nc>
  </rcc>
  <rfmt sheetId="1" sqref="I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center" textRotation="0" wrapText="1" indent="0" justifyLastLine="0" shrinkToFit="0" readingOrder="0"/>
    </dxf>
  </rfmt>
  <rcc rId="220" sId="1">
    <nc r="I2" t="inlineStr">
      <is>
        <t>ABS</t>
      </is>
    </nc>
  </rcc>
  <rcc rId="221" sId="1">
    <nc r="I3" t="inlineStr">
      <is>
        <t>ABS</t>
      </is>
    </nc>
  </rcc>
  <rcc rId="222" sId="1">
    <nc r="I5" t="inlineStr">
      <is>
        <t>ABS</t>
      </is>
    </nc>
  </rcc>
  <rcc rId="223" sId="1">
    <nc r="I21" t="inlineStr">
      <is>
        <t>ABS</t>
      </is>
    </nc>
  </rcc>
  <rcc rId="224" sId="1">
    <nc r="I22" t="inlineStr">
      <is>
        <t>ABS</t>
      </is>
    </nc>
  </rcc>
  <rcc rId="225" sId="1">
    <nc r="I23" t="inlineStr">
      <is>
        <t>ABS</t>
      </is>
    </nc>
  </rcc>
  <rcc rId="226" sId="1">
    <nc r="I24" t="inlineStr">
      <is>
        <t>ABS</t>
      </is>
    </nc>
  </rcc>
  <rcc rId="227" sId="1">
    <nc r="I25" t="inlineStr">
      <is>
        <t>ABS</t>
      </is>
    </nc>
  </rcc>
  <rcc rId="228" sId="1">
    <nc r="I26" t="inlineStr">
      <is>
        <t>ABS</t>
      </is>
    </nc>
  </rcc>
  <rcc rId="229" sId="1">
    <nc r="I28" t="inlineStr">
      <is>
        <t>ABS</t>
      </is>
    </nc>
  </rcc>
  <rcc rId="230" sId="1">
    <nc r="I29" t="inlineStr">
      <is>
        <t>ABS</t>
      </is>
    </nc>
  </rcc>
  <rcc rId="231" sId="1">
    <nc r="I30" t="inlineStr">
      <is>
        <t>ABS</t>
      </is>
    </nc>
  </rcc>
  <rcc rId="232" sId="1">
    <nc r="I32" t="inlineStr">
      <is>
        <t>ABS</t>
      </is>
    </nc>
  </rcc>
  <rcc rId="233" sId="1">
    <nc r="I33" t="inlineStr">
      <is>
        <t>ABS</t>
      </is>
    </nc>
  </rcc>
  <rcc rId="234" sId="1">
    <nc r="I35" t="inlineStr">
      <is>
        <t>ABS</t>
      </is>
    </nc>
  </rcc>
  <rcc rId="235" sId="1">
    <nc r="I36" t="inlineStr">
      <is>
        <t>ABS</t>
      </is>
    </nc>
  </rcc>
  <rcc rId="236" sId="1">
    <nc r="I37" t="inlineStr">
      <is>
        <t>ABS</t>
      </is>
    </nc>
  </rcc>
  <rcc rId="237" sId="1">
    <nc r="I40" t="inlineStr">
      <is>
        <t>ABS</t>
      </is>
    </nc>
  </rcc>
  <rcc rId="238" sId="1">
    <nc r="I4" t="inlineStr">
      <is>
        <t>N/A</t>
      </is>
    </nc>
  </rcc>
  <rcc rId="239" sId="1">
    <nc r="I6" t="inlineStr">
      <is>
        <t>Steel</t>
      </is>
    </nc>
  </rcc>
  <rcc rId="240" sId="1">
    <nc r="I7" t="inlineStr">
      <is>
        <t>Steel</t>
      </is>
    </nc>
  </rcc>
  <rcc rId="241" sId="1">
    <nc r="I8" t="inlineStr">
      <is>
        <t>Aluminum</t>
      </is>
    </nc>
  </rcc>
  <rcc rId="242" sId="1">
    <nc r="I9" t="inlineStr">
      <is>
        <t>Aluminum</t>
      </is>
    </nc>
  </rcc>
  <rcc rId="243" sId="1">
    <nc r="I10" t="inlineStr">
      <is>
        <t>Stel</t>
      </is>
    </nc>
  </rcc>
  <rcc rId="244" sId="1">
    <nc r="I11" t="inlineStr">
      <is>
        <t>Aluminum</t>
      </is>
    </nc>
  </rcc>
  <rcc rId="245" sId="1">
    <nc r="I12" t="inlineStr">
      <is>
        <t>Aluminum</t>
      </is>
    </nc>
  </rcc>
  <rcc rId="246" sId="1">
    <nc r="I13" t="inlineStr">
      <is>
        <t>Steel</t>
      </is>
    </nc>
  </rcc>
  <rcc rId="247" sId="1">
    <nc r="I14" t="inlineStr">
      <is>
        <t>Steel</t>
      </is>
    </nc>
  </rcc>
  <rcc rId="248" sId="1">
    <nc r="I15" t="inlineStr">
      <is>
        <t>Fabric</t>
      </is>
    </nc>
  </rcc>
  <rcc rId="249" sId="1">
    <nc r="I16" t="inlineStr">
      <is>
        <t>Copper</t>
      </is>
    </nc>
  </rcc>
  <rcc rId="250" sId="1">
    <nc r="I17" t="inlineStr">
      <is>
        <t>Fabric</t>
      </is>
    </nc>
  </rcc>
  <rcc rId="251" sId="1">
    <nc r="I18" t="inlineStr">
      <is>
        <t>Aluminum</t>
      </is>
    </nc>
  </rcc>
  <rcc rId="252" sId="1">
    <nc r="I19" t="inlineStr">
      <is>
        <t>Aluminum</t>
      </is>
    </nc>
  </rcc>
  <rcc rId="253" sId="1">
    <nc r="I20" t="inlineStr">
      <is>
        <t>Steel</t>
      </is>
    </nc>
  </rcc>
  <rcc rId="254" sId="1">
    <nc r="I27" t="inlineStr">
      <is>
        <t>Steel</t>
      </is>
    </nc>
  </rcc>
  <rcc rId="255" sId="1">
    <nc r="I31" t="inlineStr">
      <is>
        <t>Aluminum</t>
      </is>
    </nc>
  </rcc>
  <rcc rId="256" sId="1">
    <nc r="I34" t="inlineStr">
      <is>
        <t>Steel</t>
      </is>
    </nc>
  </rcc>
  <rcc rId="257" sId="1">
    <nc r="I38" t="inlineStr">
      <is>
        <t>N/A</t>
      </is>
    </nc>
  </rcc>
  <rcc rId="258" sId="1">
    <nc r="I39" t="inlineStr">
      <is>
        <t>Plywood</t>
      </is>
    </nc>
  </rcc>
  <rcc rId="259" sId="1">
    <nc r="I41" t="inlineStr">
      <is>
        <t>Aluminum</t>
      </is>
    </nc>
  </rcc>
  <rcc rId="260" sId="1">
    <oc r="H27">
      <f>10</f>
    </oc>
    <nc r="H27">
      <f>122</f>
    </nc>
  </rcc>
  <rcc rId="261" sId="1">
    <oc r="H20">
      <f>10</f>
    </oc>
    <nc r="H20">
      <v>0</v>
    </nc>
  </rcc>
  <rcc rId="262" sId="1">
    <oc r="H14">
      <f>10</f>
    </oc>
    <nc r="H14">
      <v>0</v>
    </nc>
  </rcc>
  <rcv guid="{32AB7B29-28A1-4B53-B79B-D048F426A637}" action="delete"/>
  <rcv guid="{32AB7B29-28A1-4B53-B79B-D048F426A63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1">
    <oc r="H8">
      <f>10</f>
    </oc>
    <nc r="H8">
      <f>10</f>
    </nc>
  </rcc>
  <rcc rId="264" sId="1">
    <oc r="I8" t="inlineStr">
      <is>
        <t>Aluminum</t>
      </is>
    </oc>
    <nc r="I8" t="inlineStr">
      <is>
        <t>ABS</t>
      </is>
    </nc>
  </rcc>
  <rcc rId="265" sId="1">
    <oc r="E8">
      <v>0.02</v>
    </oc>
    <nc r="E8">
      <v>0.01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" sId="1">
    <oc r="J7">
      <f>H7*G7</f>
    </oc>
    <nc r="J7">
      <v>1.62</v>
    </nc>
  </rcc>
  <rcc rId="267" sId="1">
    <nc r="E7">
      <v>8.4000000000000005E-2</v>
    </nc>
  </rcc>
  <rfmt sheetId="1" sqref="A42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fmt sheetId="1" sqref="B42" start="0" length="0">
    <dxf>
      <font>
        <sz val="12"/>
        <color theme="1"/>
        <name val="Century Gothic"/>
        <scheme val="none"/>
      </font>
      <alignment horizontal="left" vertical="center" wrapText="1" readingOrder="0"/>
    </dxf>
  </rfmt>
  <rfmt sheetId="1" sqref="C42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fmt sheetId="1" sqref="D42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cc rId="268" sId="1">
    <nc r="E42">
      <v>1.06</v>
    </nc>
  </rcc>
  <rcc rId="269" sId="1">
    <nc r="F42">
      <f>E42*0.25</f>
    </nc>
  </rcc>
  <rcc rId="270" sId="1">
    <nc r="G42">
      <f>F42*D42</f>
    </nc>
  </rcc>
  <rcc rId="271" sId="1">
    <nc r="H42">
      <f>10</f>
    </nc>
  </rcc>
  <rfmt sheetId="1" sqref="A43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fmt sheetId="1" sqref="B43" start="0" length="0">
    <dxf>
      <font>
        <sz val="12"/>
        <color theme="1"/>
        <name val="Century Gothic"/>
        <scheme val="none"/>
      </font>
      <alignment horizontal="left" vertical="center" wrapText="1" readingOrder="0"/>
    </dxf>
  </rfmt>
  <rfmt sheetId="1" sqref="C43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fmt sheetId="1" sqref="D43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cc rId="272" sId="1">
    <nc r="E43">
      <v>1.06</v>
    </nc>
  </rcc>
  <rcc rId="273" sId="1">
    <nc r="F43">
      <f>E43*0.25</f>
    </nc>
  </rcc>
  <rcc rId="274" sId="1">
    <nc r="G43">
      <f>F43*D43</f>
    </nc>
  </rcc>
  <rcc rId="275" sId="1">
    <nc r="H43">
      <f>10</f>
    </nc>
  </rcc>
  <rfmt sheetId="1" sqref="A44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fmt sheetId="1" sqref="B44" start="0" length="0">
    <dxf>
      <font>
        <sz val="12"/>
        <color theme="1"/>
        <name val="Century Gothic"/>
        <scheme val="none"/>
      </font>
      <alignment horizontal="left" vertical="center" wrapText="1" readingOrder="0"/>
    </dxf>
  </rfmt>
  <rfmt sheetId="1" sqref="C44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fmt sheetId="1" sqref="D44" start="0" length="0">
    <dxf>
      <font>
        <sz val="12"/>
        <color theme="1"/>
        <name val="Century Gothic"/>
        <scheme val="none"/>
      </font>
      <alignment horizontal="center" vertical="center" wrapText="1" readingOrder="0"/>
    </dxf>
  </rfmt>
  <rcc rId="276" sId="1">
    <oc r="B41" t="inlineStr">
      <is>
        <t>inlet frame</t>
      </is>
    </oc>
    <nc r="B41" t="inlineStr">
      <is>
        <t>Raspberry Pi 3</t>
      </is>
    </nc>
  </rcc>
  <rcc rId="277" sId="1">
    <nc r="B42" t="inlineStr">
      <is>
        <t>1080p Camera</t>
      </is>
    </nc>
  </rcc>
  <rcc rId="278" sId="1">
    <nc r="B43" t="inlineStr">
      <is>
        <t>Power Suppy</t>
      </is>
    </nc>
  </rcc>
  <rcc rId="279" sId="1">
    <nc r="A42">
      <v>41</v>
    </nc>
  </rcc>
  <rcc rId="280" sId="1">
    <nc r="A43">
      <v>42</v>
    </nc>
  </rcc>
  <rcc rId="281" sId="1">
    <oc r="D41">
      <v>3</v>
    </oc>
    <nc r="D41">
      <v>1</v>
    </nc>
  </rcc>
  <rcc rId="282" sId="1">
    <nc r="D42">
      <v>1</v>
    </nc>
  </rcc>
  <rcc rId="283" sId="1">
    <nc r="D43">
      <v>1</v>
    </nc>
  </rcc>
  <rcc rId="284" sId="1">
    <nc r="I43" t="inlineStr">
      <is>
        <t>N/A</t>
      </is>
    </nc>
  </rcc>
  <rcc rId="285" sId="1">
    <nc r="I42" t="inlineStr">
      <is>
        <t>N/A</t>
      </is>
    </nc>
  </rcc>
  <rcc rId="286" sId="1">
    <oc r="I41" t="inlineStr">
      <is>
        <t>Aluminum</t>
      </is>
    </oc>
    <nc r="I41" t="inlineStr">
      <is>
        <t>N/A</t>
      </is>
    </nc>
  </rcc>
  <rcc rId="287" sId="1">
    <oc r="J41">
      <f>H41*G41</f>
    </oc>
    <nc r="J41">
      <v>79.989999999999995</v>
    </nc>
  </rcc>
  <rcc rId="288" sId="1">
    <nc r="J42">
      <v>29.95</v>
    </nc>
  </rcc>
  <rcc rId="289" sId="1">
    <nc r="J43">
      <v>5</v>
    </nc>
  </rcc>
  <rcc rId="290" sId="1">
    <oc r="B10" t="inlineStr">
      <is>
        <t>motor</t>
      </is>
    </oc>
    <nc r="B10" t="inlineStr">
      <is>
        <t>Motors</t>
      </is>
    </nc>
  </rcc>
  <rcc rId="291" sId="1">
    <oc r="I10" t="inlineStr">
      <is>
        <t>Stel</t>
      </is>
    </oc>
    <nc r="I10" t="inlineStr">
      <is>
        <t>Steel</t>
      </is>
    </nc>
  </rcc>
  <rcc rId="292" sId="1">
    <oc r="D10">
      <v>3</v>
    </oc>
    <nc r="D10">
      <v>4</v>
    </nc>
  </rcc>
  <rcc rId="293" sId="1">
    <oc r="J10">
      <f>H10*G10</f>
    </oc>
    <nc r="J10">
      <v>100</v>
    </nc>
  </rcc>
  <rcc rId="294" sId="1">
    <nc r="E10">
      <v>0.55000000000000004</v>
    </nc>
  </rcc>
  <rcc rId="295" sId="1">
    <oc r="F10">
      <f>E10*0.25</f>
    </oc>
    <nc r="F10" t="inlineStr">
      <is>
        <t>N/A</t>
      </is>
    </nc>
  </rcc>
  <rcc rId="296" sId="1">
    <oc r="G10">
      <f>F10*D10</f>
    </oc>
    <nc r="G10" t="inlineStr">
      <is>
        <t>N/A</t>
      </is>
    </nc>
  </rcc>
  <rcc rId="297" sId="1">
    <oc r="H10">
      <f>10</f>
    </oc>
    <nc r="H10" t="inlineStr">
      <is>
        <t>N/A</t>
      </is>
    </nc>
  </rcc>
  <rcc rId="298" sId="1">
    <oc r="H27">
      <f>122</f>
    </oc>
    <nc r="H27" t="inlineStr">
      <is>
        <t>N/A</t>
      </is>
    </nc>
  </rcc>
  <rcc rId="299" sId="1">
    <oc r="J27">
      <f>H27*G27</f>
    </oc>
    <nc r="J27">
      <v>25</v>
    </nc>
  </rcc>
  <rcc rId="300" sId="1">
    <oc r="F27">
      <f>E27*0.25</f>
    </oc>
    <nc r="F27" t="inlineStr">
      <is>
        <t>N/A</t>
      </is>
    </nc>
  </rcc>
  <rcc rId="301" sId="1">
    <oc r="G27">
      <f>F27*D27</f>
    </oc>
    <nc r="G27" t="inlineStr">
      <is>
        <t>N/A</t>
      </is>
    </nc>
  </rcc>
  <rcc rId="302" sId="1">
    <oc r="F6">
      <f>E6*0.25</f>
    </oc>
    <nc r="F6">
      <f>E6</f>
    </nc>
  </rcc>
  <rcc rId="303" sId="1">
    <oc r="F7">
      <f>E7*0.25</f>
    </oc>
    <nc r="F7">
      <f>E7</f>
    </nc>
  </rcc>
  <rcc rId="304" sId="1">
    <oc r="F9">
      <f>E9*0.25</f>
    </oc>
    <nc r="F9">
      <f>E9</f>
    </nc>
  </rcc>
  <rcc rId="305" sId="1">
    <oc r="F11">
      <f>E11*0.25</f>
    </oc>
    <nc r="F11">
      <f>E11</f>
    </nc>
  </rcc>
  <rcc rId="306" sId="1">
    <oc r="F12">
      <f>E12*0.25</f>
    </oc>
    <nc r="F12">
      <f>E12</f>
    </nc>
  </rcc>
  <rcc rId="307" sId="1">
    <oc r="F14">
      <f>E14*0.25</f>
    </oc>
    <nc r="F14">
      <f>E14</f>
    </nc>
  </rcc>
  <rcc rId="308" sId="1">
    <oc r="F15">
      <f>E15*0.25</f>
    </oc>
    <nc r="F15">
      <f>E15</f>
    </nc>
  </rcc>
  <rcc rId="309" sId="1">
    <oc r="F13">
      <f>E13*0.25</f>
    </oc>
    <nc r="F13">
      <f>E13</f>
    </nc>
  </rcc>
  <rcc rId="310" sId="1">
    <oc r="F16">
      <f>E16*0.25</f>
    </oc>
    <nc r="F16">
      <f>E16</f>
    </nc>
  </rcc>
  <rcc rId="311" sId="1">
    <oc r="F17">
      <f>E17*0.25</f>
    </oc>
    <nc r="F17">
      <f>E17</f>
    </nc>
  </rcc>
  <rcc rId="312" sId="1">
    <oc r="F18">
      <f>E18*0.25</f>
    </oc>
    <nc r="F18">
      <f>E18</f>
    </nc>
  </rcc>
  <rcc rId="313" sId="1">
    <oc r="F19">
      <f>E19*0.25</f>
    </oc>
    <nc r="F19">
      <f>E19</f>
    </nc>
  </rcc>
  <rcc rId="314" sId="1">
    <oc r="F20">
      <f>E20*0.25</f>
    </oc>
    <nc r="F20">
      <f>E20</f>
    </nc>
  </rcc>
  <rcc rId="315" sId="1">
    <oc r="F31">
      <f>E31*0.25</f>
    </oc>
    <nc r="F31">
      <f>E31</f>
    </nc>
  </rcc>
  <rcc rId="316" sId="1">
    <oc r="F34">
      <f>E34*0.25</f>
    </oc>
    <nc r="F34">
      <f>E34</f>
    </nc>
  </rcc>
  <rcc rId="317" sId="1">
    <oc r="F39">
      <f>E39*0.25</f>
    </oc>
    <nc r="F39">
      <f>E39</f>
    </nc>
  </rcc>
  <rcc rId="318" sId="1">
    <oc r="H39">
      <f>10</f>
    </oc>
    <nc r="H39" t="inlineStr">
      <is>
        <t>N/A</t>
      </is>
    </nc>
  </rcc>
  <rcc rId="319" sId="1">
    <oc r="J39">
      <f>H39*G39</f>
    </oc>
    <nc r="J39">
      <f>15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>
    <oc r="F41">
      <f>E41*0.25</f>
    </oc>
    <nc r="F41">
      <f>E41</f>
    </nc>
  </rcc>
  <rcc rId="321" sId="1">
    <oc r="F42">
      <f>E42*0.25</f>
    </oc>
    <nc r="F42">
      <f>E42</f>
    </nc>
  </rcc>
  <rcc rId="322" sId="1">
    <oc r="F43">
      <f>E43*0.25</f>
    </oc>
    <nc r="F43">
      <f>E43</f>
    </nc>
  </rcc>
  <rcc rId="323" sId="1">
    <oc r="H9">
      <f>10</f>
    </oc>
    <nc r="H9">
      <f>0</f>
    </nc>
  </rcc>
  <rcc rId="324" sId="1">
    <oc r="H12">
      <f>10</f>
    </oc>
    <nc r="H12">
      <f>0</f>
    </nc>
  </rcc>
  <rcc rId="325" sId="1">
    <oc r="H15">
      <f>10</f>
    </oc>
    <nc r="H15" t="inlineStr">
      <is>
        <t>N/A</t>
      </is>
    </nc>
  </rcc>
  <rcc rId="326" sId="1">
    <oc r="J15">
      <f>H15*G15</f>
    </oc>
    <nc r="J15">
      <v>3</v>
    </nc>
  </rcc>
  <rcc rId="327" sId="1">
    <oc r="H17">
      <f>10</f>
    </oc>
    <nc r="H17" t="inlineStr">
      <is>
        <t>N/A</t>
      </is>
    </nc>
  </rcc>
  <rcc rId="328" sId="1">
    <oc r="J17">
      <f>H17*G17</f>
    </oc>
    <nc r="J17">
      <v>3</v>
    </nc>
  </rcc>
  <rcc rId="329" sId="1">
    <oc r="H16">
      <f>10</f>
    </oc>
    <nc r="H16">
      <f>10/2</f>
    </nc>
  </rcc>
  <rcc rId="330" sId="1">
    <oc r="H18">
      <f>10</f>
    </oc>
    <nc r="H18">
      <v>0</v>
    </nc>
  </rcc>
  <rcc rId="331" sId="1">
    <oc r="H19">
      <f>10</f>
    </oc>
    <nc r="H19">
      <v>0</v>
    </nc>
  </rcc>
  <rcc rId="332" sId="1">
    <oc r="H20">
      <v>0</v>
    </oc>
    <nc r="H20" t="inlineStr">
      <is>
        <t>N/A</t>
      </is>
    </nc>
  </rcc>
  <rcc rId="333" sId="1">
    <oc r="J20">
      <f>H20*G20</f>
    </oc>
    <nc r="J20">
      <v>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2">
    <dxf>
      <numFmt numFmtId="168" formatCode="0.0000"/>
    </dxf>
  </rfmt>
  <rfmt sheetId="1" sqref="K2">
    <dxf>
      <numFmt numFmtId="169" formatCode="0.000"/>
    </dxf>
  </rfmt>
  <rfmt sheetId="1" sqref="K2">
    <dxf>
      <numFmt numFmtId="2" formatCode="0.00"/>
    </dxf>
  </rfmt>
  <rcc rId="334" sId="1">
    <oc r="E4">
      <v>0</v>
    </oc>
    <nc r="E4" t="inlineStr">
      <is>
        <t>N/A</t>
      </is>
    </nc>
  </rcc>
  <rcc rId="335" sId="1">
    <oc r="J4">
      <f>H4*G4</f>
    </oc>
    <nc r="J4">
      <v>0</v>
    </nc>
  </rcc>
  <rcc rId="336" sId="1">
    <oc r="F4">
      <f>E4*0.25</f>
    </oc>
    <nc r="F4" t="inlineStr">
      <is>
        <t>N/A</t>
      </is>
    </nc>
  </rcc>
  <rcc rId="337" sId="1">
    <oc r="G4">
      <f>F4*D4</f>
    </oc>
    <nc r="G4" t="inlineStr">
      <is>
        <t>N/A</t>
      </is>
    </nc>
  </rcc>
  <rcc rId="338" sId="1">
    <oc r="H4">
      <f>10</f>
    </oc>
    <nc r="H4" t="inlineStr">
      <is>
        <t>N/A</t>
      </is>
    </nc>
  </rcc>
  <rcc rId="339" sId="1">
    <oc r="E38">
      <v>0</v>
    </oc>
    <nc r="E38" t="inlineStr">
      <is>
        <t>N/A</t>
      </is>
    </nc>
  </rcc>
  <rcc rId="340" sId="1">
    <oc r="F38">
      <f>E38*0.25</f>
    </oc>
    <nc r="F38" t="inlineStr">
      <is>
        <t>N/A</t>
      </is>
    </nc>
  </rcc>
  <rcc rId="341" sId="1">
    <oc r="G38">
      <f>F38*D38</f>
    </oc>
    <nc r="G38" t="inlineStr">
      <is>
        <t>N/A</t>
      </is>
    </nc>
  </rcc>
  <rcc rId="342" sId="1">
    <oc r="H38">
      <f>10</f>
    </oc>
    <nc r="H38" t="inlineStr">
      <is>
        <t>N/A</t>
      </is>
    </nc>
  </rcc>
  <rcc rId="343" sId="1">
    <oc r="J38">
      <f>H38*G38</f>
    </oc>
    <nc r="J38">
      <v>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workbookViewId="0">
      <selection activeCell="B42" sqref="B42"/>
    </sheetView>
  </sheetViews>
  <sheetFormatPr defaultRowHeight="15" x14ac:dyDescent="0.25"/>
  <cols>
    <col min="1" max="1" width="11.42578125" bestFit="1" customWidth="1"/>
    <col min="2" max="2" width="32.5703125" bestFit="1" customWidth="1"/>
    <col min="3" max="3" width="18.5703125" customWidth="1"/>
    <col min="4" max="4" width="85.7109375" bestFit="1" customWidth="1"/>
    <col min="5" max="5" width="19.42578125" customWidth="1"/>
    <col min="6" max="6" width="9.5703125" customWidth="1"/>
    <col min="7" max="7" width="11.42578125" bestFit="1" customWidth="1"/>
    <col min="8" max="8" width="15" customWidth="1"/>
    <col min="9" max="9" width="10.42578125" customWidth="1"/>
    <col min="10" max="10" width="16" bestFit="1" customWidth="1"/>
    <col min="11" max="11" width="13.42578125" customWidth="1"/>
  </cols>
  <sheetData>
    <row r="1" spans="1:14" ht="69" x14ac:dyDescent="0.25">
      <c r="A1" s="1" t="s">
        <v>0</v>
      </c>
      <c r="B1" s="1" t="s">
        <v>1</v>
      </c>
      <c r="C1" s="1" t="s">
        <v>51</v>
      </c>
      <c r="D1" s="1" t="s">
        <v>2</v>
      </c>
      <c r="E1" s="1" t="s">
        <v>3</v>
      </c>
      <c r="F1" s="1" t="s">
        <v>74</v>
      </c>
      <c r="G1" s="1" t="s">
        <v>75</v>
      </c>
      <c r="H1" s="1" t="s">
        <v>76</v>
      </c>
      <c r="I1" s="1" t="s">
        <v>41</v>
      </c>
      <c r="J1" s="1" t="s">
        <v>42</v>
      </c>
      <c r="K1" s="1" t="s">
        <v>62</v>
      </c>
      <c r="L1" s="1" t="s">
        <v>53</v>
      </c>
    </row>
    <row r="2" spans="1:14" ht="17.25" x14ac:dyDescent="0.25">
      <c r="A2" s="1">
        <v>1</v>
      </c>
      <c r="B2" s="28" t="s">
        <v>39</v>
      </c>
      <c r="C2" s="28" t="s">
        <v>73</v>
      </c>
      <c r="D2" s="29" t="s">
        <v>4</v>
      </c>
      <c r="E2" s="30">
        <v>16</v>
      </c>
      <c r="F2" s="28">
        <v>0.15</v>
      </c>
      <c r="G2" s="28">
        <f>F2*0.25</f>
        <v>3.7499999999999999E-2</v>
      </c>
      <c r="H2" s="28">
        <f>G2*E2</f>
        <v>0.6</v>
      </c>
      <c r="I2" s="28">
        <f>10</f>
        <v>10</v>
      </c>
      <c r="J2" s="28" t="s">
        <v>40</v>
      </c>
      <c r="K2" s="28">
        <f>I2*H2</f>
        <v>6</v>
      </c>
      <c r="L2" t="s">
        <v>39</v>
      </c>
    </row>
    <row r="3" spans="1:14" ht="17.25" x14ac:dyDescent="0.25">
      <c r="A3" s="1">
        <f>A2+1</f>
        <v>2</v>
      </c>
      <c r="B3" s="28" t="s">
        <v>39</v>
      </c>
      <c r="C3" s="28" t="s">
        <v>73</v>
      </c>
      <c r="D3" s="29" t="s">
        <v>5</v>
      </c>
      <c r="E3" s="30">
        <v>4</v>
      </c>
      <c r="F3" s="28">
        <v>1.29</v>
      </c>
      <c r="G3" s="28">
        <f t="shared" ref="G3:G8" si="0">F3*0.25</f>
        <v>0.32250000000000001</v>
      </c>
      <c r="H3" s="28">
        <f t="shared" ref="H3:H9" si="1">G3*E3</f>
        <v>1.29</v>
      </c>
      <c r="I3" s="28">
        <f>10</f>
        <v>10</v>
      </c>
      <c r="J3" s="28" t="s">
        <v>40</v>
      </c>
      <c r="K3" s="28">
        <f>I3*H3</f>
        <v>12.9</v>
      </c>
      <c r="L3" t="s">
        <v>39</v>
      </c>
    </row>
    <row r="4" spans="1:14" ht="17.25" x14ac:dyDescent="0.25">
      <c r="A4" s="1">
        <f t="shared" ref="A4:A44" si="2">A3+1</f>
        <v>3</v>
      </c>
      <c r="B4" s="31" t="s">
        <v>39</v>
      </c>
      <c r="C4" s="31" t="s">
        <v>73</v>
      </c>
      <c r="D4" s="32" t="s">
        <v>6</v>
      </c>
      <c r="E4" s="33">
        <v>2</v>
      </c>
      <c r="F4" s="31" t="s">
        <v>39</v>
      </c>
      <c r="G4" s="31" t="s">
        <v>39</v>
      </c>
      <c r="H4" s="31" t="s">
        <v>39</v>
      </c>
      <c r="I4" s="31" t="s">
        <v>39</v>
      </c>
      <c r="J4" s="31" t="s">
        <v>39</v>
      </c>
      <c r="K4" s="31">
        <v>0</v>
      </c>
      <c r="L4" t="s">
        <v>39</v>
      </c>
    </row>
    <row r="5" spans="1:14" ht="17.25" x14ac:dyDescent="0.25">
      <c r="A5" s="1">
        <f t="shared" si="2"/>
        <v>4</v>
      </c>
      <c r="B5" s="28" t="s">
        <v>39</v>
      </c>
      <c r="C5" s="28" t="s">
        <v>73</v>
      </c>
      <c r="D5" s="29" t="s">
        <v>7</v>
      </c>
      <c r="E5" s="30">
        <v>16</v>
      </c>
      <c r="F5" s="28">
        <v>1.08</v>
      </c>
      <c r="G5" s="28">
        <f t="shared" si="0"/>
        <v>0.27</v>
      </c>
      <c r="H5" s="28">
        <f t="shared" si="1"/>
        <v>4.32</v>
      </c>
      <c r="I5" s="28">
        <f>10</f>
        <v>10</v>
      </c>
      <c r="J5" s="28" t="s">
        <v>40</v>
      </c>
      <c r="K5" s="28">
        <f>I5*H5</f>
        <v>43.2</v>
      </c>
      <c r="L5" t="s">
        <v>39</v>
      </c>
    </row>
    <row r="6" spans="1:14" ht="17.25" x14ac:dyDescent="0.25">
      <c r="A6" s="1">
        <f t="shared" si="2"/>
        <v>5</v>
      </c>
      <c r="B6" s="41">
        <v>114409</v>
      </c>
      <c r="C6" s="38" t="s">
        <v>82</v>
      </c>
      <c r="D6" s="39" t="s">
        <v>8</v>
      </c>
      <c r="E6" s="40">
        <v>9</v>
      </c>
      <c r="F6" s="38">
        <v>0.02</v>
      </c>
      <c r="G6" s="38">
        <f>F6</f>
        <v>0.02</v>
      </c>
      <c r="H6" s="38">
        <f t="shared" si="1"/>
        <v>0.18</v>
      </c>
      <c r="I6" s="38">
        <f>10</f>
        <v>10</v>
      </c>
      <c r="J6" s="38" t="s">
        <v>43</v>
      </c>
      <c r="K6" s="38">
        <v>5.97</v>
      </c>
      <c r="L6" t="s">
        <v>87</v>
      </c>
    </row>
    <row r="7" spans="1:14" ht="17.25" x14ac:dyDescent="0.25">
      <c r="A7" s="1">
        <f t="shared" si="2"/>
        <v>6</v>
      </c>
      <c r="B7" s="34">
        <v>9246</v>
      </c>
      <c r="C7" s="14" t="s">
        <v>57</v>
      </c>
      <c r="D7" s="15" t="s">
        <v>9</v>
      </c>
      <c r="E7" s="16">
        <v>9</v>
      </c>
      <c r="F7" s="14">
        <v>8.4000000000000005E-2</v>
      </c>
      <c r="G7" s="14">
        <f>F7</f>
        <v>8.4000000000000005E-2</v>
      </c>
      <c r="H7" s="14">
        <f t="shared" si="1"/>
        <v>0.75600000000000001</v>
      </c>
      <c r="I7" s="14">
        <f>10</f>
        <v>10</v>
      </c>
      <c r="J7" s="14" t="s">
        <v>43</v>
      </c>
      <c r="K7" s="14">
        <v>3.22</v>
      </c>
      <c r="L7" t="s">
        <v>58</v>
      </c>
    </row>
    <row r="8" spans="1:14" ht="17.25" x14ac:dyDescent="0.25">
      <c r="A8" s="1">
        <f t="shared" si="2"/>
        <v>7</v>
      </c>
      <c r="B8" s="28" t="s">
        <v>39</v>
      </c>
      <c r="C8" s="28" t="s">
        <v>73</v>
      </c>
      <c r="D8" s="29" t="s">
        <v>10</v>
      </c>
      <c r="E8" s="30">
        <v>3</v>
      </c>
      <c r="F8" s="28">
        <v>0.01</v>
      </c>
      <c r="G8" s="28">
        <f t="shared" si="0"/>
        <v>2.5000000000000001E-3</v>
      </c>
      <c r="H8" s="28">
        <f t="shared" si="1"/>
        <v>7.4999999999999997E-3</v>
      </c>
      <c r="I8" s="28">
        <f>10</f>
        <v>10</v>
      </c>
      <c r="J8" s="28" t="s">
        <v>40</v>
      </c>
      <c r="K8" s="28">
        <f>I8*H8</f>
        <v>7.4999999999999997E-2</v>
      </c>
      <c r="L8" t="s">
        <v>39</v>
      </c>
    </row>
    <row r="9" spans="1:14" ht="17.25" x14ac:dyDescent="0.25">
      <c r="A9" s="1">
        <f t="shared" si="2"/>
        <v>8</v>
      </c>
      <c r="B9" s="21" t="s">
        <v>39</v>
      </c>
      <c r="C9" s="21" t="s">
        <v>73</v>
      </c>
      <c r="D9" s="22" t="s">
        <v>11</v>
      </c>
      <c r="E9" s="23">
        <v>1</v>
      </c>
      <c r="F9" s="21">
        <v>1.7</v>
      </c>
      <c r="G9" s="21">
        <f>F9</f>
        <v>1.7</v>
      </c>
      <c r="H9" s="21">
        <f t="shared" si="1"/>
        <v>1.7</v>
      </c>
      <c r="I9" s="21">
        <f>0</f>
        <v>0</v>
      </c>
      <c r="J9" s="21" t="s">
        <v>44</v>
      </c>
      <c r="K9" s="21">
        <f>I9*H9</f>
        <v>0</v>
      </c>
      <c r="L9" t="s">
        <v>39</v>
      </c>
    </row>
    <row r="10" spans="1:14" s="17" customFormat="1" ht="17.25" x14ac:dyDescent="0.25">
      <c r="A10" s="26">
        <f t="shared" si="2"/>
        <v>9</v>
      </c>
      <c r="B10" s="13" t="s">
        <v>59</v>
      </c>
      <c r="C10" s="14" t="s">
        <v>60</v>
      </c>
      <c r="D10" s="15" t="s">
        <v>61</v>
      </c>
      <c r="E10" s="16">
        <v>2</v>
      </c>
      <c r="F10" s="14">
        <v>0.55000000000000004</v>
      </c>
      <c r="G10" s="14" t="s">
        <v>39</v>
      </c>
      <c r="H10" s="14" t="s">
        <v>39</v>
      </c>
      <c r="I10" s="14" t="s">
        <v>39</v>
      </c>
      <c r="J10" s="14" t="s">
        <v>39</v>
      </c>
      <c r="K10" s="14">
        <v>58.98</v>
      </c>
      <c r="L10" s="17" t="s">
        <v>39</v>
      </c>
    </row>
    <row r="11" spans="1:14" s="17" customFormat="1" ht="17.25" x14ac:dyDescent="0.25">
      <c r="A11" s="26">
        <f t="shared" si="2"/>
        <v>10</v>
      </c>
      <c r="B11" s="13" t="s">
        <v>64</v>
      </c>
      <c r="C11" s="14" t="s">
        <v>60</v>
      </c>
      <c r="D11" s="14" t="s">
        <v>65</v>
      </c>
      <c r="E11" s="16">
        <v>2</v>
      </c>
      <c r="F11" s="14">
        <v>0.55000000000000004</v>
      </c>
      <c r="G11" s="14" t="s">
        <v>39</v>
      </c>
      <c r="H11" s="14" t="s">
        <v>39</v>
      </c>
      <c r="I11" s="14" t="s">
        <v>39</v>
      </c>
      <c r="J11" s="14" t="s">
        <v>39</v>
      </c>
      <c r="K11" s="14">
        <v>49.98</v>
      </c>
      <c r="L11" s="17" t="s">
        <v>66</v>
      </c>
      <c r="N11" s="18"/>
    </row>
    <row r="12" spans="1:14" ht="17.25" x14ac:dyDescent="0.25">
      <c r="A12" s="1">
        <f t="shared" si="2"/>
        <v>11</v>
      </c>
      <c r="B12" s="21" t="s">
        <v>39</v>
      </c>
      <c r="C12" s="21" t="s">
        <v>73</v>
      </c>
      <c r="D12" s="22" t="s">
        <v>12</v>
      </c>
      <c r="E12" s="23">
        <v>1</v>
      </c>
      <c r="F12" s="21">
        <v>1.7</v>
      </c>
      <c r="G12" s="21">
        <f t="shared" ref="G12:G21" si="3">F12</f>
        <v>1.7</v>
      </c>
      <c r="H12" s="21">
        <f t="shared" ref="H12:H27" si="4">G12*E12</f>
        <v>1.7</v>
      </c>
      <c r="I12" s="21">
        <v>0</v>
      </c>
      <c r="J12" s="21" t="s">
        <v>44</v>
      </c>
      <c r="K12" s="21">
        <f>I12*H12</f>
        <v>0</v>
      </c>
      <c r="L12" t="s">
        <v>39</v>
      </c>
    </row>
    <row r="13" spans="1:14" ht="17.25" x14ac:dyDescent="0.25">
      <c r="A13" s="1">
        <f t="shared" si="2"/>
        <v>12</v>
      </c>
      <c r="B13" s="21" t="s">
        <v>39</v>
      </c>
      <c r="C13" s="21" t="s">
        <v>73</v>
      </c>
      <c r="D13" s="22" t="s">
        <v>72</v>
      </c>
      <c r="E13" s="23">
        <v>2</v>
      </c>
      <c r="F13" s="21">
        <v>0.24</v>
      </c>
      <c r="G13" s="21">
        <f t="shared" si="3"/>
        <v>0.24</v>
      </c>
      <c r="H13" s="21">
        <f t="shared" si="4"/>
        <v>0.48</v>
      </c>
      <c r="I13" s="21">
        <f>0</f>
        <v>0</v>
      </c>
      <c r="J13" s="21" t="s">
        <v>44</v>
      </c>
      <c r="K13" s="21">
        <f>I13*H13</f>
        <v>0</v>
      </c>
      <c r="L13" t="s">
        <v>39</v>
      </c>
    </row>
    <row r="14" spans="1:14" ht="17.25" x14ac:dyDescent="0.25">
      <c r="A14" s="1">
        <f t="shared" si="2"/>
        <v>13</v>
      </c>
      <c r="B14" s="41">
        <v>114409</v>
      </c>
      <c r="C14" s="38" t="s">
        <v>82</v>
      </c>
      <c r="D14" s="39" t="s">
        <v>13</v>
      </c>
      <c r="E14" s="40">
        <v>16</v>
      </c>
      <c r="F14" s="38">
        <v>0.01</v>
      </c>
      <c r="G14" s="38">
        <f t="shared" si="3"/>
        <v>0.01</v>
      </c>
      <c r="H14" s="38">
        <f t="shared" si="4"/>
        <v>0.16</v>
      </c>
      <c r="I14" s="38">
        <f>10</f>
        <v>10</v>
      </c>
      <c r="J14" s="38" t="s">
        <v>43</v>
      </c>
      <c r="K14" s="38">
        <v>5.97</v>
      </c>
      <c r="L14" t="s">
        <v>87</v>
      </c>
    </row>
    <row r="15" spans="1:14" ht="17.25" x14ac:dyDescent="0.25">
      <c r="A15" s="1">
        <f t="shared" si="2"/>
        <v>14</v>
      </c>
      <c r="B15" s="24" t="s">
        <v>39</v>
      </c>
      <c r="C15" s="25" t="s">
        <v>39</v>
      </c>
      <c r="D15" s="22" t="s">
        <v>14</v>
      </c>
      <c r="E15" s="23">
        <v>3</v>
      </c>
      <c r="F15" s="21">
        <v>0.01</v>
      </c>
      <c r="G15" s="21">
        <f t="shared" si="3"/>
        <v>0.01</v>
      </c>
      <c r="H15" s="21">
        <f t="shared" si="4"/>
        <v>0.03</v>
      </c>
      <c r="I15" s="21">
        <v>0</v>
      </c>
      <c r="J15" s="21" t="s">
        <v>43</v>
      </c>
      <c r="K15" s="21">
        <f>I15*H15</f>
        <v>0</v>
      </c>
      <c r="L15" t="s">
        <v>39</v>
      </c>
    </row>
    <row r="16" spans="1:14" ht="17.25" x14ac:dyDescent="0.25">
      <c r="A16" s="1">
        <f t="shared" si="2"/>
        <v>15</v>
      </c>
      <c r="B16" s="21" t="s">
        <v>39</v>
      </c>
      <c r="C16" s="21" t="s">
        <v>89</v>
      </c>
      <c r="D16" s="22" t="s">
        <v>15</v>
      </c>
      <c r="E16" s="23">
        <v>1</v>
      </c>
      <c r="F16" s="21">
        <v>0.24</v>
      </c>
      <c r="G16" s="21">
        <f t="shared" si="3"/>
        <v>0.24</v>
      </c>
      <c r="H16" s="21">
        <f t="shared" si="4"/>
        <v>0.24</v>
      </c>
      <c r="I16" s="21" t="s">
        <v>39</v>
      </c>
      <c r="J16" s="21" t="s">
        <v>71</v>
      </c>
      <c r="K16" s="21">
        <v>0</v>
      </c>
      <c r="L16" t="s">
        <v>39</v>
      </c>
    </row>
    <row r="17" spans="1:12" ht="17.25" x14ac:dyDescent="0.25">
      <c r="A17" s="1">
        <f t="shared" si="2"/>
        <v>16</v>
      </c>
      <c r="B17" s="21" t="s">
        <v>39</v>
      </c>
      <c r="C17" s="21" t="s">
        <v>39</v>
      </c>
      <c r="D17" s="22" t="s">
        <v>16</v>
      </c>
      <c r="E17" s="23">
        <v>4</v>
      </c>
      <c r="F17" s="21">
        <v>0.56000000000000005</v>
      </c>
      <c r="G17" s="21">
        <f t="shared" si="3"/>
        <v>0.56000000000000005</v>
      </c>
      <c r="H17" s="21">
        <f t="shared" si="4"/>
        <v>2.2400000000000002</v>
      </c>
      <c r="I17" s="21">
        <f>10/2</f>
        <v>5</v>
      </c>
      <c r="J17" s="21" t="s">
        <v>45</v>
      </c>
      <c r="K17" s="21">
        <v>0</v>
      </c>
      <c r="L17" t="s">
        <v>39</v>
      </c>
    </row>
    <row r="18" spans="1:12" ht="17.25" x14ac:dyDescent="0.25">
      <c r="A18" s="1">
        <f t="shared" si="2"/>
        <v>17</v>
      </c>
      <c r="B18" s="21" t="s">
        <v>39</v>
      </c>
      <c r="C18" s="21" t="s">
        <v>88</v>
      </c>
      <c r="D18" s="22" t="s">
        <v>17</v>
      </c>
      <c r="E18" s="23">
        <v>1</v>
      </c>
      <c r="F18" s="21">
        <v>0.28999999999999998</v>
      </c>
      <c r="G18" s="21">
        <f t="shared" si="3"/>
        <v>0.28999999999999998</v>
      </c>
      <c r="H18" s="21">
        <f t="shared" si="4"/>
        <v>0.28999999999999998</v>
      </c>
      <c r="I18" s="21" t="s">
        <v>39</v>
      </c>
      <c r="J18" s="21" t="s">
        <v>71</v>
      </c>
      <c r="K18" s="21">
        <v>0</v>
      </c>
      <c r="L18" t="s">
        <v>39</v>
      </c>
    </row>
    <row r="19" spans="1:12" ht="17.25" x14ac:dyDescent="0.25">
      <c r="A19" s="1">
        <f t="shared" si="2"/>
        <v>18</v>
      </c>
      <c r="B19" s="21" t="s">
        <v>39</v>
      </c>
      <c r="C19" s="21" t="s">
        <v>73</v>
      </c>
      <c r="D19" s="22" t="s">
        <v>56</v>
      </c>
      <c r="E19" s="23">
        <v>1</v>
      </c>
      <c r="F19" s="21">
        <v>1.85</v>
      </c>
      <c r="G19" s="21">
        <f t="shared" si="3"/>
        <v>1.85</v>
      </c>
      <c r="H19" s="21">
        <f t="shared" si="4"/>
        <v>1.85</v>
      </c>
      <c r="I19" s="21">
        <v>0</v>
      </c>
      <c r="J19" s="21" t="s">
        <v>44</v>
      </c>
      <c r="K19" s="21">
        <f>I19*H19</f>
        <v>0</v>
      </c>
      <c r="L19" t="s">
        <v>39</v>
      </c>
    </row>
    <row r="20" spans="1:12" ht="17.25" x14ac:dyDescent="0.25">
      <c r="A20" s="1">
        <f t="shared" si="2"/>
        <v>19</v>
      </c>
      <c r="B20" s="21" t="s">
        <v>39</v>
      </c>
      <c r="C20" s="21" t="s">
        <v>73</v>
      </c>
      <c r="D20" s="22" t="s">
        <v>18</v>
      </c>
      <c r="E20" s="23">
        <v>1</v>
      </c>
      <c r="F20" s="21">
        <v>2.33</v>
      </c>
      <c r="G20" s="21">
        <f t="shared" si="3"/>
        <v>2.33</v>
      </c>
      <c r="H20" s="21">
        <f t="shared" si="4"/>
        <v>2.33</v>
      </c>
      <c r="I20" s="21">
        <v>0</v>
      </c>
      <c r="J20" s="21" t="s">
        <v>44</v>
      </c>
      <c r="K20" s="21">
        <f>I20*H20</f>
        <v>0</v>
      </c>
      <c r="L20" t="s">
        <v>39</v>
      </c>
    </row>
    <row r="21" spans="1:12" ht="17.25" x14ac:dyDescent="0.25">
      <c r="A21" s="1">
        <f t="shared" si="2"/>
        <v>20</v>
      </c>
      <c r="B21" s="21" t="s">
        <v>39</v>
      </c>
      <c r="C21" s="21" t="s">
        <v>39</v>
      </c>
      <c r="D21" s="22" t="s">
        <v>38</v>
      </c>
      <c r="E21" s="23">
        <v>12</v>
      </c>
      <c r="F21" s="21">
        <v>0.01</v>
      </c>
      <c r="G21" s="21">
        <f t="shared" si="3"/>
        <v>0.01</v>
      </c>
      <c r="H21" s="21">
        <f t="shared" si="4"/>
        <v>0.12</v>
      </c>
      <c r="I21" s="21" t="s">
        <v>39</v>
      </c>
      <c r="J21" s="21" t="s">
        <v>43</v>
      </c>
      <c r="K21" s="21">
        <v>0</v>
      </c>
      <c r="L21" t="s">
        <v>39</v>
      </c>
    </row>
    <row r="22" spans="1:12" ht="17.25" x14ac:dyDescent="0.25">
      <c r="A22" s="1">
        <f t="shared" si="2"/>
        <v>21</v>
      </c>
      <c r="B22" s="28" t="s">
        <v>39</v>
      </c>
      <c r="C22" s="28" t="s">
        <v>73</v>
      </c>
      <c r="D22" s="29" t="s">
        <v>19</v>
      </c>
      <c r="E22" s="30">
        <v>1</v>
      </c>
      <c r="F22" s="28">
        <v>0.06</v>
      </c>
      <c r="G22" s="28">
        <f t="shared" ref="G22:G27" si="5">F22*0.25</f>
        <v>1.4999999999999999E-2</v>
      </c>
      <c r="H22" s="28">
        <f t="shared" si="4"/>
        <v>1.4999999999999999E-2</v>
      </c>
      <c r="I22" s="28">
        <f>10</f>
        <v>10</v>
      </c>
      <c r="J22" s="28" t="s">
        <v>40</v>
      </c>
      <c r="K22" s="28">
        <f t="shared" ref="K22:K27" si="6">I22*H22</f>
        <v>0.15</v>
      </c>
      <c r="L22" t="s">
        <v>39</v>
      </c>
    </row>
    <row r="23" spans="1:12" ht="17.25" x14ac:dyDescent="0.25">
      <c r="A23" s="1">
        <f t="shared" si="2"/>
        <v>22</v>
      </c>
      <c r="B23" s="28" t="s">
        <v>39</v>
      </c>
      <c r="C23" s="28" t="s">
        <v>73</v>
      </c>
      <c r="D23" s="29" t="s">
        <v>20</v>
      </c>
      <c r="E23" s="30">
        <v>1</v>
      </c>
      <c r="F23" s="28">
        <v>0.05</v>
      </c>
      <c r="G23" s="28">
        <f t="shared" si="5"/>
        <v>1.2500000000000001E-2</v>
      </c>
      <c r="H23" s="28">
        <f t="shared" si="4"/>
        <v>1.2500000000000001E-2</v>
      </c>
      <c r="I23" s="28">
        <f>10</f>
        <v>10</v>
      </c>
      <c r="J23" s="28" t="s">
        <v>40</v>
      </c>
      <c r="K23" s="28">
        <f t="shared" si="6"/>
        <v>0.125</v>
      </c>
      <c r="L23" t="s">
        <v>39</v>
      </c>
    </row>
    <row r="24" spans="1:12" ht="17.25" x14ac:dyDescent="0.25">
      <c r="A24" s="1">
        <f t="shared" si="2"/>
        <v>23</v>
      </c>
      <c r="B24" s="28" t="s">
        <v>39</v>
      </c>
      <c r="C24" s="28" t="s">
        <v>73</v>
      </c>
      <c r="D24" s="29" t="s">
        <v>21</v>
      </c>
      <c r="E24" s="30">
        <v>1</v>
      </c>
      <c r="F24" s="28">
        <v>2.64</v>
      </c>
      <c r="G24" s="28">
        <f t="shared" si="5"/>
        <v>0.66</v>
      </c>
      <c r="H24" s="28">
        <f t="shared" si="4"/>
        <v>0.66</v>
      </c>
      <c r="I24" s="28">
        <f>10</f>
        <v>10</v>
      </c>
      <c r="J24" s="28" t="s">
        <v>40</v>
      </c>
      <c r="K24" s="28">
        <f t="shared" si="6"/>
        <v>6.6000000000000005</v>
      </c>
      <c r="L24" t="s">
        <v>39</v>
      </c>
    </row>
    <row r="25" spans="1:12" ht="17.25" x14ac:dyDescent="0.25">
      <c r="A25" s="1">
        <f t="shared" si="2"/>
        <v>24</v>
      </c>
      <c r="B25" s="28" t="s">
        <v>39</v>
      </c>
      <c r="C25" s="28" t="s">
        <v>73</v>
      </c>
      <c r="D25" s="29" t="s">
        <v>22</v>
      </c>
      <c r="E25" s="30">
        <v>1</v>
      </c>
      <c r="F25" s="28">
        <v>0.19</v>
      </c>
      <c r="G25" s="28">
        <f t="shared" si="5"/>
        <v>4.7500000000000001E-2</v>
      </c>
      <c r="H25" s="28">
        <f t="shared" si="4"/>
        <v>4.7500000000000001E-2</v>
      </c>
      <c r="I25" s="28">
        <f>10</f>
        <v>10</v>
      </c>
      <c r="J25" s="28" t="s">
        <v>40</v>
      </c>
      <c r="K25" s="28">
        <f t="shared" si="6"/>
        <v>0.47499999999999998</v>
      </c>
      <c r="L25" t="s">
        <v>39</v>
      </c>
    </row>
    <row r="26" spans="1:12" ht="17.25" x14ac:dyDescent="0.25">
      <c r="A26" s="1">
        <f t="shared" si="2"/>
        <v>25</v>
      </c>
      <c r="B26" s="28" t="s">
        <v>39</v>
      </c>
      <c r="C26" s="28" t="s">
        <v>73</v>
      </c>
      <c r="D26" s="29" t="s">
        <v>23</v>
      </c>
      <c r="E26" s="30">
        <v>1</v>
      </c>
      <c r="F26" s="28">
        <v>0.8</v>
      </c>
      <c r="G26" s="28">
        <f t="shared" si="5"/>
        <v>0.2</v>
      </c>
      <c r="H26" s="28">
        <f t="shared" si="4"/>
        <v>0.2</v>
      </c>
      <c r="I26" s="28">
        <f>10</f>
        <v>10</v>
      </c>
      <c r="J26" s="28" t="s">
        <v>40</v>
      </c>
      <c r="K26" s="28">
        <f t="shared" si="6"/>
        <v>2</v>
      </c>
      <c r="L26" t="s">
        <v>39</v>
      </c>
    </row>
    <row r="27" spans="1:12" ht="17.25" x14ac:dyDescent="0.25">
      <c r="A27" s="1">
        <f t="shared" si="2"/>
        <v>26</v>
      </c>
      <c r="B27" s="28" t="s">
        <v>39</v>
      </c>
      <c r="C27" s="28" t="s">
        <v>73</v>
      </c>
      <c r="D27" s="29" t="s">
        <v>24</v>
      </c>
      <c r="E27" s="30">
        <v>1</v>
      </c>
      <c r="F27" s="28">
        <v>0.74</v>
      </c>
      <c r="G27" s="28">
        <f t="shared" si="5"/>
        <v>0.185</v>
      </c>
      <c r="H27" s="28">
        <f t="shared" si="4"/>
        <v>0.185</v>
      </c>
      <c r="I27" s="28">
        <f>10</f>
        <v>10</v>
      </c>
      <c r="J27" s="28" t="s">
        <v>40</v>
      </c>
      <c r="K27" s="28">
        <f t="shared" si="6"/>
        <v>1.85</v>
      </c>
      <c r="L27" t="s">
        <v>39</v>
      </c>
    </row>
    <row r="28" spans="1:12" ht="17.25" x14ac:dyDescent="0.25">
      <c r="A28" s="1">
        <f t="shared" si="2"/>
        <v>27</v>
      </c>
      <c r="B28" s="7" t="s">
        <v>67</v>
      </c>
      <c r="C28" s="4" t="s">
        <v>68</v>
      </c>
      <c r="D28" s="5" t="s">
        <v>69</v>
      </c>
      <c r="E28" s="6">
        <v>2</v>
      </c>
      <c r="F28" s="4">
        <v>0.33</v>
      </c>
      <c r="G28" s="4" t="s">
        <v>39</v>
      </c>
      <c r="H28" s="4" t="s">
        <v>39</v>
      </c>
      <c r="I28" s="4" t="s">
        <v>39</v>
      </c>
      <c r="J28" s="4" t="s">
        <v>43</v>
      </c>
      <c r="K28" s="4">
        <v>15.5</v>
      </c>
      <c r="L28" t="s">
        <v>70</v>
      </c>
    </row>
    <row r="29" spans="1:12" ht="17.25" x14ac:dyDescent="0.25">
      <c r="A29" s="1">
        <f t="shared" si="2"/>
        <v>28</v>
      </c>
      <c r="B29" s="28" t="s">
        <v>39</v>
      </c>
      <c r="C29" s="28" t="s">
        <v>73</v>
      </c>
      <c r="D29" s="29" t="s">
        <v>25</v>
      </c>
      <c r="E29" s="30">
        <v>1</v>
      </c>
      <c r="F29" s="28">
        <v>0.01</v>
      </c>
      <c r="G29" s="28">
        <f>F29*0.25</f>
        <v>2.5000000000000001E-3</v>
      </c>
      <c r="H29" s="28">
        <f t="shared" ref="H29:H38" si="7">G29*E29</f>
        <v>2.5000000000000001E-3</v>
      </c>
      <c r="I29" s="28">
        <f>10</f>
        <v>10</v>
      </c>
      <c r="J29" s="28" t="s">
        <v>40</v>
      </c>
      <c r="K29" s="28">
        <f t="shared" ref="K29:K38" si="8">I29*H29</f>
        <v>2.5000000000000001E-2</v>
      </c>
      <c r="L29" t="s">
        <v>39</v>
      </c>
    </row>
    <row r="30" spans="1:12" ht="17.25" x14ac:dyDescent="0.25">
      <c r="A30" s="1">
        <f t="shared" si="2"/>
        <v>29</v>
      </c>
      <c r="B30" s="28" t="s">
        <v>39</v>
      </c>
      <c r="C30" s="28" t="s">
        <v>73</v>
      </c>
      <c r="D30" s="29" t="s">
        <v>26</v>
      </c>
      <c r="E30" s="30">
        <v>1</v>
      </c>
      <c r="F30" s="28">
        <v>0.01</v>
      </c>
      <c r="G30" s="28">
        <f>F30*0.25</f>
        <v>2.5000000000000001E-3</v>
      </c>
      <c r="H30" s="28">
        <f t="shared" si="7"/>
        <v>2.5000000000000001E-3</v>
      </c>
      <c r="I30" s="28">
        <f>10</f>
        <v>10</v>
      </c>
      <c r="J30" s="28" t="s">
        <v>40</v>
      </c>
      <c r="K30" s="28">
        <f t="shared" si="8"/>
        <v>2.5000000000000001E-2</v>
      </c>
      <c r="L30" t="s">
        <v>39</v>
      </c>
    </row>
    <row r="31" spans="1:12" ht="17.25" x14ac:dyDescent="0.25">
      <c r="A31" s="1">
        <f t="shared" si="2"/>
        <v>30</v>
      </c>
      <c r="B31" s="28" t="s">
        <v>39</v>
      </c>
      <c r="C31" s="28" t="s">
        <v>73</v>
      </c>
      <c r="D31" s="29" t="s">
        <v>27</v>
      </c>
      <c r="E31" s="30">
        <v>2</v>
      </c>
      <c r="F31" s="28">
        <v>0.44</v>
      </c>
      <c r="G31" s="28">
        <f>F31*0.25</f>
        <v>0.11</v>
      </c>
      <c r="H31" s="28">
        <f t="shared" si="7"/>
        <v>0.22</v>
      </c>
      <c r="I31" s="28">
        <f>10</f>
        <v>10</v>
      </c>
      <c r="J31" s="28" t="s">
        <v>40</v>
      </c>
      <c r="K31" s="28">
        <f t="shared" si="8"/>
        <v>2.2000000000000002</v>
      </c>
      <c r="L31" t="s">
        <v>39</v>
      </c>
    </row>
    <row r="32" spans="1:12" ht="17.25" x14ac:dyDescent="0.25">
      <c r="A32" s="1">
        <f t="shared" si="2"/>
        <v>31</v>
      </c>
      <c r="B32" s="21" t="s">
        <v>39</v>
      </c>
      <c r="C32" s="21" t="s">
        <v>73</v>
      </c>
      <c r="D32" s="22" t="s">
        <v>28</v>
      </c>
      <c r="E32" s="23">
        <v>2</v>
      </c>
      <c r="F32" s="21">
        <v>1.95</v>
      </c>
      <c r="G32" s="21">
        <f>F32</f>
        <v>1.95</v>
      </c>
      <c r="H32" s="21">
        <f t="shared" si="7"/>
        <v>3.9</v>
      </c>
      <c r="I32" s="21">
        <v>0</v>
      </c>
      <c r="J32" s="21" t="s">
        <v>44</v>
      </c>
      <c r="K32" s="21">
        <f t="shared" si="8"/>
        <v>0</v>
      </c>
      <c r="L32" t="s">
        <v>39</v>
      </c>
    </row>
    <row r="33" spans="1:12" ht="17.25" x14ac:dyDescent="0.25">
      <c r="A33" s="1">
        <f t="shared" si="2"/>
        <v>32</v>
      </c>
      <c r="B33" s="28" t="s">
        <v>77</v>
      </c>
      <c r="C33" s="28" t="s">
        <v>73</v>
      </c>
      <c r="D33" s="29" t="s">
        <v>29</v>
      </c>
      <c r="E33" s="30">
        <v>1</v>
      </c>
      <c r="F33" s="28">
        <v>0.35</v>
      </c>
      <c r="G33" s="28">
        <f>F33*0.25</f>
        <v>8.7499999999999994E-2</v>
      </c>
      <c r="H33" s="28">
        <f t="shared" si="7"/>
        <v>8.7499999999999994E-2</v>
      </c>
      <c r="I33" s="28">
        <f>10</f>
        <v>10</v>
      </c>
      <c r="J33" s="28" t="s">
        <v>40</v>
      </c>
      <c r="K33" s="28">
        <f t="shared" si="8"/>
        <v>0.875</v>
      </c>
      <c r="L33" t="s">
        <v>39</v>
      </c>
    </row>
    <row r="34" spans="1:12" ht="17.25" x14ac:dyDescent="0.25">
      <c r="A34" s="1">
        <f t="shared" si="2"/>
        <v>33</v>
      </c>
      <c r="B34" s="28" t="s">
        <v>39</v>
      </c>
      <c r="C34" s="28" t="s">
        <v>73</v>
      </c>
      <c r="D34" s="29" t="s">
        <v>30</v>
      </c>
      <c r="E34" s="30">
        <v>1</v>
      </c>
      <c r="F34" s="28">
        <v>0.01</v>
      </c>
      <c r="G34" s="28">
        <f>F34*0.25</f>
        <v>2.5000000000000001E-3</v>
      </c>
      <c r="H34" s="28">
        <f t="shared" si="7"/>
        <v>2.5000000000000001E-3</v>
      </c>
      <c r="I34" s="28">
        <f>10</f>
        <v>10</v>
      </c>
      <c r="J34" s="28" t="s">
        <v>40</v>
      </c>
      <c r="K34" s="28">
        <f t="shared" si="8"/>
        <v>2.5000000000000001E-2</v>
      </c>
      <c r="L34" t="s">
        <v>39</v>
      </c>
    </row>
    <row r="35" spans="1:12" ht="17.25" x14ac:dyDescent="0.25">
      <c r="A35" s="1">
        <f t="shared" si="2"/>
        <v>34</v>
      </c>
      <c r="B35" s="42" t="s">
        <v>39</v>
      </c>
      <c r="C35" s="42" t="s">
        <v>73</v>
      </c>
      <c r="D35" s="43" t="s">
        <v>31</v>
      </c>
      <c r="E35" s="44">
        <v>1</v>
      </c>
      <c r="F35" s="42">
        <v>1.49</v>
      </c>
      <c r="G35" s="42">
        <f>F35</f>
        <v>1.49</v>
      </c>
      <c r="H35" s="42">
        <f t="shared" si="7"/>
        <v>1.49</v>
      </c>
      <c r="I35" s="42">
        <f>10</f>
        <v>10</v>
      </c>
      <c r="J35" s="42" t="s">
        <v>43</v>
      </c>
      <c r="K35" s="42">
        <f>15</f>
        <v>15</v>
      </c>
      <c r="L35" t="s">
        <v>39</v>
      </c>
    </row>
    <row r="36" spans="1:12" ht="17.25" x14ac:dyDescent="0.25">
      <c r="A36" s="1">
        <f t="shared" si="2"/>
        <v>35</v>
      </c>
      <c r="B36" s="28" t="s">
        <v>39</v>
      </c>
      <c r="C36" s="28" t="s">
        <v>73</v>
      </c>
      <c r="D36" s="29" t="s">
        <v>32</v>
      </c>
      <c r="E36" s="30">
        <v>1</v>
      </c>
      <c r="F36" s="28">
        <v>0.08</v>
      </c>
      <c r="G36" s="28">
        <f>F36*0.25</f>
        <v>0.02</v>
      </c>
      <c r="H36" s="28">
        <f t="shared" si="7"/>
        <v>0.02</v>
      </c>
      <c r="I36" s="28">
        <f>10</f>
        <v>10</v>
      </c>
      <c r="J36" s="28" t="s">
        <v>40</v>
      </c>
      <c r="K36" s="28">
        <f t="shared" si="8"/>
        <v>0.2</v>
      </c>
      <c r="L36" t="s">
        <v>39</v>
      </c>
    </row>
    <row r="37" spans="1:12" ht="17.25" x14ac:dyDescent="0.25">
      <c r="A37" s="1">
        <f t="shared" si="2"/>
        <v>36</v>
      </c>
      <c r="B37" s="28" t="s">
        <v>39</v>
      </c>
      <c r="C37" s="28" t="s">
        <v>73</v>
      </c>
      <c r="D37" s="29" t="s">
        <v>33</v>
      </c>
      <c r="E37" s="30">
        <v>1</v>
      </c>
      <c r="F37" s="28">
        <v>0.1</v>
      </c>
      <c r="G37" s="28">
        <f>F37*0.25</f>
        <v>2.5000000000000001E-2</v>
      </c>
      <c r="H37" s="28">
        <f t="shared" si="7"/>
        <v>2.5000000000000001E-2</v>
      </c>
      <c r="I37" s="28">
        <f>10</f>
        <v>10</v>
      </c>
      <c r="J37" s="28" t="s">
        <v>40</v>
      </c>
      <c r="K37" s="28">
        <f t="shared" si="8"/>
        <v>0.25</v>
      </c>
      <c r="L37" t="s">
        <v>39</v>
      </c>
    </row>
    <row r="38" spans="1:12" ht="17.25" x14ac:dyDescent="0.25">
      <c r="A38" s="1">
        <f t="shared" si="2"/>
        <v>37</v>
      </c>
      <c r="B38" s="28" t="s">
        <v>39</v>
      </c>
      <c r="C38" s="28" t="s">
        <v>73</v>
      </c>
      <c r="D38" s="29" t="s">
        <v>34</v>
      </c>
      <c r="E38" s="30">
        <v>154</v>
      </c>
      <c r="F38" s="28">
        <v>0.02</v>
      </c>
      <c r="G38" s="28">
        <f>F38*0.25</f>
        <v>5.0000000000000001E-3</v>
      </c>
      <c r="H38" s="28">
        <f t="shared" si="7"/>
        <v>0.77</v>
      </c>
      <c r="I38" s="28">
        <f>10</f>
        <v>10</v>
      </c>
      <c r="J38" s="28" t="s">
        <v>40</v>
      </c>
      <c r="K38" s="28">
        <f t="shared" si="8"/>
        <v>7.7</v>
      </c>
      <c r="L38" t="s">
        <v>39</v>
      </c>
    </row>
    <row r="39" spans="1:12" ht="17.25" x14ac:dyDescent="0.25">
      <c r="A39" s="1">
        <f t="shared" si="2"/>
        <v>38</v>
      </c>
      <c r="B39" s="21" t="s">
        <v>39</v>
      </c>
      <c r="C39" s="21" t="s">
        <v>39</v>
      </c>
      <c r="D39" s="22" t="s">
        <v>35</v>
      </c>
      <c r="E39" s="23">
        <v>2</v>
      </c>
      <c r="F39" s="21" t="s">
        <v>39</v>
      </c>
      <c r="G39" s="21" t="s">
        <v>39</v>
      </c>
      <c r="H39" s="21" t="s">
        <v>39</v>
      </c>
      <c r="I39" s="21" t="s">
        <v>39</v>
      </c>
      <c r="J39" s="21" t="s">
        <v>39</v>
      </c>
      <c r="K39" s="21">
        <v>0</v>
      </c>
      <c r="L39" t="s">
        <v>39</v>
      </c>
    </row>
    <row r="40" spans="1:12" ht="17.25" x14ac:dyDescent="0.25">
      <c r="A40" s="1">
        <f t="shared" si="2"/>
        <v>39</v>
      </c>
      <c r="B40" s="4" t="s">
        <v>39</v>
      </c>
      <c r="C40" s="4" t="s">
        <v>82</v>
      </c>
      <c r="D40" s="5" t="s">
        <v>36</v>
      </c>
      <c r="E40" s="6">
        <v>1</v>
      </c>
      <c r="F40" s="4">
        <v>10.08</v>
      </c>
      <c r="G40" s="4">
        <f>F40</f>
        <v>10.08</v>
      </c>
      <c r="H40" s="4">
        <f>G40*E40</f>
        <v>10.08</v>
      </c>
      <c r="I40" s="4" t="s">
        <v>39</v>
      </c>
      <c r="J40" s="4" t="s">
        <v>46</v>
      </c>
      <c r="K40" s="4">
        <v>16.13</v>
      </c>
      <c r="L40" t="s">
        <v>39</v>
      </c>
    </row>
    <row r="41" spans="1:12" ht="17.25" x14ac:dyDescent="0.25">
      <c r="A41" s="1">
        <f t="shared" si="2"/>
        <v>40</v>
      </c>
      <c r="B41" s="28" t="s">
        <v>39</v>
      </c>
      <c r="C41" s="28" t="s">
        <v>73</v>
      </c>
      <c r="D41" s="29" t="s">
        <v>37</v>
      </c>
      <c r="E41" s="30">
        <v>20</v>
      </c>
      <c r="F41" s="28">
        <v>0.71</v>
      </c>
      <c r="G41" s="28">
        <f>F41*0.25</f>
        <v>0.17749999999999999</v>
      </c>
      <c r="H41" s="28">
        <f>G41*E41</f>
        <v>3.55</v>
      </c>
      <c r="I41" s="28">
        <f>10</f>
        <v>10</v>
      </c>
      <c r="J41" s="28" t="s">
        <v>40</v>
      </c>
      <c r="K41" s="28">
        <f>I41*H41</f>
        <v>35.5</v>
      </c>
      <c r="L41" t="s">
        <v>83</v>
      </c>
    </row>
    <row r="42" spans="1:12" s="12" customFormat="1" ht="17.25" x14ac:dyDescent="0.25">
      <c r="A42" s="26">
        <f t="shared" si="2"/>
        <v>41</v>
      </c>
      <c r="B42" s="8" t="s">
        <v>50</v>
      </c>
      <c r="C42" s="9" t="s">
        <v>52</v>
      </c>
      <c r="D42" s="10" t="s">
        <v>47</v>
      </c>
      <c r="E42" s="11">
        <v>1</v>
      </c>
      <c r="F42" s="9">
        <v>1.05</v>
      </c>
      <c r="G42" s="9">
        <f>F42</f>
        <v>1.05</v>
      </c>
      <c r="H42" s="9">
        <f>G42*E42</f>
        <v>1.05</v>
      </c>
      <c r="I42" s="9" t="s">
        <v>39</v>
      </c>
      <c r="J42" s="9" t="s">
        <v>39</v>
      </c>
      <c r="K42" s="9">
        <v>79.989999999999995</v>
      </c>
      <c r="L42" s="12" t="s">
        <v>54</v>
      </c>
    </row>
    <row r="43" spans="1:12" s="12" customFormat="1" ht="17.25" x14ac:dyDescent="0.25">
      <c r="A43" s="26">
        <f t="shared" si="2"/>
        <v>42</v>
      </c>
      <c r="B43" s="9" t="s">
        <v>39</v>
      </c>
      <c r="C43" s="9" t="s">
        <v>52</v>
      </c>
      <c r="D43" s="10" t="s">
        <v>48</v>
      </c>
      <c r="E43" s="11">
        <v>1</v>
      </c>
      <c r="F43" s="9">
        <v>0.01</v>
      </c>
      <c r="G43" s="9">
        <v>0.01</v>
      </c>
      <c r="H43" s="9">
        <f t="shared" ref="H43:H44" si="9">G43*E43</f>
        <v>0.01</v>
      </c>
      <c r="I43" s="9" t="s">
        <v>39</v>
      </c>
      <c r="J43" s="9" t="s">
        <v>39</v>
      </c>
      <c r="K43" s="9">
        <v>29.95</v>
      </c>
      <c r="L43" s="12" t="s">
        <v>55</v>
      </c>
    </row>
    <row r="44" spans="1:12" ht="17.25" x14ac:dyDescent="0.25">
      <c r="A44" s="1">
        <f t="shared" si="2"/>
        <v>43</v>
      </c>
      <c r="B44" s="21" t="s">
        <v>39</v>
      </c>
      <c r="C44" s="21" t="s">
        <v>39</v>
      </c>
      <c r="D44" s="22" t="s">
        <v>49</v>
      </c>
      <c r="E44" s="23">
        <v>1</v>
      </c>
      <c r="F44" s="21">
        <v>1</v>
      </c>
      <c r="G44" s="21">
        <v>1</v>
      </c>
      <c r="H44" s="21">
        <f t="shared" si="9"/>
        <v>1</v>
      </c>
      <c r="I44" s="21" t="s">
        <v>39</v>
      </c>
      <c r="J44" s="21" t="s">
        <v>39</v>
      </c>
      <c r="K44" s="21" t="s">
        <v>39</v>
      </c>
      <c r="L44" t="s">
        <v>39</v>
      </c>
    </row>
    <row r="45" spans="1:12" ht="18" thickBot="1" x14ac:dyDescent="0.3">
      <c r="A45" s="1"/>
      <c r="B45" s="2"/>
      <c r="D45" s="1"/>
      <c r="E45" s="1"/>
      <c r="J45" s="3" t="s">
        <v>63</v>
      </c>
      <c r="K45" s="35">
        <f>SUM(K2:K44)</f>
        <v>400.86499999999995</v>
      </c>
    </row>
    <row r="46" spans="1:12" x14ac:dyDescent="0.25">
      <c r="B46" t="s">
        <v>78</v>
      </c>
    </row>
    <row r="47" spans="1:12" x14ac:dyDescent="0.25">
      <c r="B47" s="12" t="s">
        <v>79</v>
      </c>
    </row>
    <row r="48" spans="1:12" x14ac:dyDescent="0.25">
      <c r="B48" s="17" t="s">
        <v>80</v>
      </c>
    </row>
    <row r="49" spans="2:2" x14ac:dyDescent="0.25">
      <c r="B49" s="20" t="s">
        <v>81</v>
      </c>
    </row>
    <row r="50" spans="2:2" x14ac:dyDescent="0.25">
      <c r="B50" s="27" t="s">
        <v>84</v>
      </c>
    </row>
    <row r="51" spans="2:2" x14ac:dyDescent="0.25">
      <c r="B51" s="19" t="s">
        <v>85</v>
      </c>
    </row>
    <row r="52" spans="2:2" x14ac:dyDescent="0.25">
      <c r="B52" s="37" t="s">
        <v>86</v>
      </c>
    </row>
    <row r="53" spans="2:2" x14ac:dyDescent="0.25">
      <c r="B53" s="36" t="s">
        <v>90</v>
      </c>
    </row>
    <row r="54" spans="2:2" x14ac:dyDescent="0.25">
      <c r="B54" t="s">
        <v>91</v>
      </c>
    </row>
  </sheetData>
  <customSheetViews>
    <customSheetView guid="{21C1D05C-D985-433C-A7F6-488AEAACCD4A}">
      <selection activeCell="B42" sqref="B42"/>
      <pageMargins left="0.7" right="0.7" top="0.75" bottom="0.75" header="0.3" footer="0.3"/>
      <pageSetup orientation="portrait" r:id="rId1"/>
    </customSheetView>
    <customSheetView guid="{32AB7B29-28A1-4B53-B79B-D048F426A637}" topLeftCell="A28">
      <selection activeCell="C56" sqref="C56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>Northern Arizona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Tristian Chase Vigueria</dc:creator>
  <cp:lastModifiedBy>Tristian Vigueria</cp:lastModifiedBy>
  <cp:lastPrinted>2019-05-02T21:35:23Z</cp:lastPrinted>
  <dcterms:created xsi:type="dcterms:W3CDTF">2019-04-28T21:49:13Z</dcterms:created>
  <dcterms:modified xsi:type="dcterms:W3CDTF">2019-05-04T01:30:00Z</dcterms:modified>
</cp:coreProperties>
</file>